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4.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drawings/drawing5.xml" ContentType="application/vnd.openxmlformats-officedocument.drawing+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drawings/drawing6.xml" ContentType="application/vnd.openxmlformats-officedocument.drawing+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drawings/drawing7.xml" ContentType="application/vnd.openxmlformats-officedocument.drawing+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drawings/drawing8.xml" ContentType="application/vnd.openxmlformats-officedocument.drawing+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drawings/drawing9.xml" ContentType="application/vnd.openxmlformats-officedocument.drawing+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rockwellautomation-my.sharepoint.com/personal/rccarver_rockwellautomation_com/Documents/Desktop/PlantPAx/doc sets/"/>
    </mc:Choice>
  </mc:AlternateContent>
  <xr:revisionPtr revIDLastSave="0" documentId="8_{43801AFA-8A7B-4A04-B79D-AE39BBAA7596}" xr6:coauthVersionLast="47" xr6:coauthVersionMax="47" xr10:uidLastSave="{00000000-0000-0000-0000-000000000000}"/>
  <bookViews>
    <workbookView xWindow="22932" yWindow="-108" windowWidth="23256" windowHeight="12456" tabRatio="800" xr2:uid="{00000000-000D-0000-FFFF-FFFF00000000}"/>
  </bookViews>
  <sheets>
    <sheet name="Introduction" sheetId="12" r:id="rId1"/>
    <sheet name="Instructions" sheetId="1" r:id="rId2"/>
    <sheet name="Design Recommendations" sheetId="10" r:id="rId3"/>
    <sheet name="System Infrastructure" sheetId="3" r:id="rId4"/>
    <sheet name="&lt;Server or WS name&gt;" sheetId="4" r:id="rId5"/>
    <sheet name="System Architecture" sheetId="5" r:id="rId6"/>
    <sheet name="&lt;PASS&gt;" sheetId="6" r:id="rId7"/>
    <sheet name="&lt;Controller&gt; 5x80" sheetId="11" r:id="rId8"/>
    <sheet name="&lt;Controller&gt; 5x70" sheetId="7" r:id="rId9"/>
    <sheet name="Summary of Changes" sheetId="13" r:id="rId10"/>
    <sheet name="FormData" sheetId="8" state="hidden" r:id="rId11"/>
  </sheets>
  <externalReferences>
    <externalReference r:id="rId12"/>
    <externalReference r:id="rId13"/>
  </externalReferences>
  <definedNames>
    <definedName name="ADD_Dint_L63_Time" localSheetId="0">'[1]Ladder Instructions'!#REF!</definedName>
    <definedName name="ADD_Dint_L63_Time" localSheetId="9">'[1]Ladder Instructions'!#REF!</definedName>
    <definedName name="ADD_Dint_L63_Time">'[1]Ladder Instructions'!#REF!</definedName>
    <definedName name="ADD_DINT_L75_Mem_20" localSheetId="0">'[1]Ladder Instructions'!#REF!</definedName>
    <definedName name="ADD_DINT_L75_Mem_20" localSheetId="9">'[1]Ladder Instructions'!#REF!</definedName>
    <definedName name="ADD_DINT_L75_Mem_20">'[1]Ladder Instructions'!#REF!</definedName>
    <definedName name="ADD_Dint_L75_STTime_20" localSheetId="0">'[1]Structured Text'!#REF!</definedName>
    <definedName name="ADD_Dint_L75_STTime_20">'[1]Structured Text'!#REF!</definedName>
    <definedName name="ADD_Dint_L75_Time_20" localSheetId="0">'[1]Ladder Instructions'!#REF!</definedName>
    <definedName name="ADD_Dint_L75_Time_20">'[1]Ladder Instructions'!#REF!</definedName>
    <definedName name="ADD_DINT_Mem" localSheetId="0">'[1]Ladder Instructions'!#REF!</definedName>
    <definedName name="ADD_DINT_Mem">'[1]Ladder Instructions'!#REF!</definedName>
    <definedName name="ADD_DINT_Mem_18">'[1]Ladder Instructions'!#REF!</definedName>
    <definedName name="ADD_Real_L63_Time">'[1]Ladder Instructions'!#REF!</definedName>
    <definedName name="ADD_Real_L75_Mem_20">'[1]Ladder Instructions'!#REF!</definedName>
    <definedName name="ADD_Real_L75_Time_20">'[1]Ladder Instructions'!#REF!</definedName>
    <definedName name="ADD_Real_Mem">'[1]Ladder Instructions'!#REF!</definedName>
    <definedName name="array_indexes" localSheetId="0">Introduction!#REF!</definedName>
    <definedName name="array_indexes">'[2]Introduction (2)'!#REF!</definedName>
    <definedName name="Array_Subscript_L75_Mem_20" localSheetId="9">#REF!</definedName>
    <definedName name="Array_Subscript_L75_Mem_20">#REF!</definedName>
    <definedName name="Array_Subscript_L75_Time_20" localSheetId="9">#REF!</definedName>
    <definedName name="Array_Subscript_L75_Time_20">#REF!</definedName>
    <definedName name="ArrayTime" localSheetId="9">#REF!</definedName>
    <definedName name="ArrayTime">#REF!</definedName>
    <definedName name="Conv_Dint_Int" localSheetId="9">#REF!</definedName>
    <definedName name="Conv_Dint_Int">#REF!</definedName>
    <definedName name="Conv_Dint_Int_Mem" localSheetId="9">#REF!</definedName>
    <definedName name="Conv_Dint_Int_Mem">#REF!</definedName>
    <definedName name="Conv_Dint_Real" localSheetId="9">#REF!</definedName>
    <definedName name="Conv_Dint_Real">#REF!</definedName>
    <definedName name="Conv_Dint_Real_Mem" localSheetId="9">#REF!</definedName>
    <definedName name="Conv_Dint_Real_Mem">#REF!</definedName>
    <definedName name="Conv_Int_Dint" localSheetId="9">#REF!</definedName>
    <definedName name="Conv_Int_Dint">#REF!</definedName>
    <definedName name="Conv_Int_Dint_Mem" localSheetId="9">#REF!</definedName>
    <definedName name="Conv_Int_Dint_Mem">#REF!</definedName>
    <definedName name="Conv_Real_Dint" localSheetId="9">#REF!</definedName>
    <definedName name="Conv_Real_Dint">#REF!</definedName>
    <definedName name="Conv_Real_Dint_Mem" localSheetId="9">#REF!</definedName>
    <definedName name="Conv_Real_Dint_Mem">#REF!</definedName>
    <definedName name="CPT_L63_Time" localSheetId="9">'[1]Ladder Instructions'!#REF!</definedName>
    <definedName name="CPT_L63_Time">'[1]Ladder Instructions'!#REF!</definedName>
    <definedName name="CPT_L75_Mem_20" localSheetId="9">'[1]Ladder Instructions'!#REF!</definedName>
    <definedName name="CPT_L75_Mem_20">'[1]Ladder Instructions'!#REF!</definedName>
    <definedName name="CPT_L75_Time_20" localSheetId="9">'[1]Ladder Instructions'!#REF!</definedName>
    <definedName name="CPT_L75_Time_20">'[1]Ladder Instructions'!#REF!</definedName>
    <definedName name="CPT_Mem" localSheetId="9">'[1]Ladder Instructions'!#REF!</definedName>
    <definedName name="CPT_Mem">'[1]Ladder Instructions'!#REF!</definedName>
    <definedName name="Data_Conversions" localSheetId="0">Introduction!#REF!</definedName>
    <definedName name="Data_Conversions">'[2]Introduction (2)'!#REF!</definedName>
    <definedName name="data_conversions_time" localSheetId="0">Introduction!#REF!</definedName>
    <definedName name="data_conversions_time">'[2]Introduction (2)'!#REF!</definedName>
    <definedName name="Function_Block_Elements" localSheetId="0">Introduction!#REF!</definedName>
    <definedName name="Function_Block_Elements">'[2]Introduction (2)'!#REF!</definedName>
    <definedName name="ladder_logic_instructions" localSheetId="0">Introduction!#REF!</definedName>
    <definedName name="ladder_logic_instructions">'[2]Introduction (2)'!#REF!</definedName>
    <definedName name="LadderInstructionTimes" localSheetId="0">Introduction!#REF!</definedName>
    <definedName name="LadderInstructionTimes">'[2]Introduction (2)'!#REF!</definedName>
    <definedName name="Motion_Tasks" localSheetId="0">Introduction!#REF!</definedName>
    <definedName name="Motion_Tasks">'[2]Introduction (2)'!#REF!</definedName>
    <definedName name="SFCs">[1]SFC!#REF!</definedName>
    <definedName name="structured_text_constructs" localSheetId="0">Introduction!#REF!</definedName>
    <definedName name="structured_text_constructs">'[2]Introduction (2)'!#REF!</definedName>
    <definedName name="Z_48D2956F_E672_49EE_ACD4_5F86CC544F00_.wvu.Cols" localSheetId="6" hidden="1">'&lt;PASS&gt;'!$J:$M</definedName>
    <definedName name="Z_48D2956F_E672_49EE_ACD4_5F86CC544F00_.wvu.Cols" localSheetId="4" hidden="1">'&lt;Server or WS name&gt;'!$J:$J</definedName>
    <definedName name="Z_95C85071_8182_49BD_8AA1_DA5AA1A77221_.wvu.Cols" localSheetId="6" hidden="1">'&lt;PASS&gt;'!$J:$M</definedName>
    <definedName name="Z_95C85071_8182_49BD_8AA1_DA5AA1A77221_.wvu.Cols" localSheetId="4" hidden="1">'&lt;Server or WS name&gt;'!$J:$J</definedName>
    <definedName name="Z_CDDD0C3E_8928_4D2A_917C_71CC25CA6F28_.wvu.Cols" localSheetId="6" hidden="1">'&lt;PASS&gt;'!$J:$M</definedName>
    <definedName name="Z_CDDD0C3E_8928_4D2A_917C_71CC25CA6F28_.wvu.Cols" localSheetId="4" hidden="1">'&lt;Server or WS name&gt;'!$J:$J</definedName>
  </definedNames>
  <calcPr calcId="191029"/>
  <customWorkbookViews>
    <customWorkbookView name="Paul Wentzell - Personal View" guid="{CDDD0C3E-8928-4D2A-917C-71CC25CA6F28}" mergeInterval="0" personalView="1" maximized="1" xWindow="-8" yWindow="-8" windowWidth="1936" windowHeight="1056" tabRatio="800" activeSheetId="7"/>
    <customWorkbookView name="Kevin A. DeWitt - Personal View" guid="{95C85071-8182-49BD-8AA1-DA5AA1A77221}" mergeInterval="0" personalView="1" maximized="1" xWindow="-11" yWindow="-11" windowWidth="1942" windowHeight="1102" tabRatio="800" activeSheetId="2"/>
    <customWorkbookView name="Kevin DeWitt - Personal View" guid="{48D2956F-E672-49EE-ACD4-5F86CC544F00}" mergeInterval="0" personalView="1" maximized="1" xWindow="-8" yWindow="-8" windowWidth="1936" windowHeight="1056" tabRatio="800" activeSheetId="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0" i="11" l="1"/>
  <c r="F56" i="6"/>
  <c r="F27" i="7"/>
  <c r="F23" i="7"/>
  <c r="J17" i="7"/>
  <c r="F17" i="7" s="1"/>
  <c r="F9" i="7"/>
  <c r="F4" i="7"/>
  <c r="J11" i="11" l="1"/>
  <c r="F11" i="11" s="1"/>
  <c r="F16" i="3" l="1"/>
  <c r="E36" i="6"/>
  <c r="C22" i="6"/>
  <c r="F19" i="6" l="1"/>
  <c r="F18" i="6"/>
  <c r="F29" i="11"/>
  <c r="F28" i="11"/>
  <c r="F52" i="6"/>
  <c r="N37" i="6"/>
  <c r="N23" i="6"/>
  <c r="F15" i="5"/>
  <c r="F54" i="6"/>
  <c r="F55" i="6"/>
  <c r="F53" i="6"/>
  <c r="F21" i="11"/>
  <c r="F14" i="10"/>
  <c r="F13" i="10"/>
  <c r="F8" i="11"/>
  <c r="F6" i="10"/>
  <c r="F4" i="10" l="1"/>
  <c r="F5" i="10"/>
  <c r="F33" i="7" l="1"/>
  <c r="F32" i="7"/>
  <c r="F27" i="11" l="1"/>
  <c r="F26" i="11"/>
  <c r="F14" i="5" l="1"/>
  <c r="F23" i="4"/>
  <c r="F24" i="4"/>
  <c r="F25" i="4"/>
  <c r="F22" i="4"/>
  <c r="F9" i="4"/>
  <c r="F11" i="10"/>
  <c r="F12" i="10"/>
  <c r="F15" i="10"/>
  <c r="F16" i="10"/>
  <c r="F17" i="10"/>
  <c r="F18" i="10"/>
  <c r="F19" i="10"/>
  <c r="F20" i="10"/>
  <c r="F21" i="10"/>
  <c r="F22" i="10"/>
  <c r="F23" i="10"/>
  <c r="F24" i="10"/>
  <c r="F10" i="10"/>
  <c r="F9" i="10"/>
  <c r="D36" i="6" l="1"/>
  <c r="N43" i="6" l="1"/>
  <c r="N42" i="6"/>
  <c r="N41" i="6"/>
  <c r="N40" i="6"/>
  <c r="N39" i="6"/>
  <c r="N29" i="6"/>
  <c r="N28" i="6"/>
  <c r="N27" i="6"/>
  <c r="N26" i="6"/>
  <c r="N25" i="6"/>
  <c r="F17" i="5"/>
  <c r="H31" i="11" l="1"/>
  <c r="F25" i="11"/>
  <c r="F24" i="11"/>
  <c r="F20" i="11"/>
  <c r="F19" i="11"/>
  <c r="F17" i="11"/>
  <c r="E16" i="11"/>
  <c r="F15" i="11" s="1"/>
  <c r="E14" i="11"/>
  <c r="F13" i="11" s="1"/>
  <c r="F12" i="11"/>
  <c r="F10" i="11"/>
  <c r="F9" i="11"/>
  <c r="F4" i="11"/>
  <c r="J23" i="11" s="1"/>
  <c r="E50" i="6"/>
  <c r="D50" i="6"/>
  <c r="C50" i="6"/>
  <c r="N49" i="6"/>
  <c r="F49" i="6" s="1"/>
  <c r="N48" i="6"/>
  <c r="F48" i="6" s="1"/>
  <c r="N47" i="6"/>
  <c r="F47" i="6" s="1"/>
  <c r="N46" i="6"/>
  <c r="F46" i="6" s="1"/>
  <c r="N45" i="6"/>
  <c r="F45" i="6" s="1"/>
  <c r="F43" i="6"/>
  <c r="F42" i="6"/>
  <c r="F41" i="6"/>
  <c r="F40" i="6"/>
  <c r="F39" i="6"/>
  <c r="F37" i="6"/>
  <c r="N50" i="6" l="1"/>
  <c r="F50" i="6" s="1"/>
  <c r="J21" i="11"/>
  <c r="F22" i="6" l="1"/>
  <c r="F21" i="6"/>
  <c r="F20" i="6"/>
  <c r="F8" i="10" l="1"/>
  <c r="H25" i="10" l="1"/>
  <c r="F7" i="10"/>
  <c r="F7" i="5" l="1"/>
  <c r="C36" i="6" l="1"/>
  <c r="F51" i="6" s="1"/>
  <c r="F14" i="4" l="1"/>
  <c r="F11" i="4"/>
  <c r="F10" i="4"/>
  <c r="F13" i="5" l="1"/>
  <c r="F26" i="6" l="1"/>
  <c r="F27" i="6"/>
  <c r="F28" i="6"/>
  <c r="F29" i="6"/>
  <c r="N31" i="6"/>
  <c r="F31" i="6" s="1"/>
  <c r="N32" i="6"/>
  <c r="F32" i="6" s="1"/>
  <c r="N33" i="6"/>
  <c r="F33" i="6" s="1"/>
  <c r="N34" i="6"/>
  <c r="F34" i="6" s="1"/>
  <c r="N35" i="6"/>
  <c r="F35" i="6" s="1"/>
  <c r="F25" i="6"/>
  <c r="N36" i="6" l="1"/>
  <c r="F36" i="6" s="1"/>
  <c r="E20" i="7"/>
  <c r="J20" i="7" s="1"/>
  <c r="E22" i="7"/>
  <c r="J22" i="7" s="1"/>
  <c r="F19" i="3" l="1"/>
  <c r="F18" i="3"/>
  <c r="F17" i="3"/>
  <c r="F15" i="3"/>
  <c r="K25" i="4" l="1"/>
  <c r="K23" i="4"/>
  <c r="K22" i="4"/>
  <c r="F21" i="4"/>
  <c r="F20" i="4"/>
  <c r="F19" i="4"/>
  <c r="F18" i="4"/>
  <c r="F17" i="4"/>
  <c r="F15" i="4"/>
  <c r="F13" i="4"/>
  <c r="F12" i="4"/>
  <c r="F8" i="4"/>
  <c r="F7" i="4"/>
  <c r="F6" i="4"/>
  <c r="F5" i="4"/>
  <c r="F4" i="4"/>
  <c r="F4" i="3"/>
  <c r="F5" i="3"/>
  <c r="F14" i="3"/>
  <c r="F18" i="7"/>
  <c r="F13" i="6"/>
  <c r="F12" i="6"/>
  <c r="F15" i="6"/>
  <c r="F14" i="6"/>
  <c r="F11" i="6"/>
  <c r="F10" i="6"/>
  <c r="F9" i="6"/>
  <c r="F8" i="6"/>
  <c r="F7" i="6"/>
  <c r="F6" i="6"/>
  <c r="F8" i="5"/>
  <c r="F9" i="5"/>
  <c r="F10" i="5"/>
  <c r="F11" i="5"/>
  <c r="F12" i="5"/>
  <c r="F16" i="5"/>
  <c r="F24" i="5"/>
  <c r="F26" i="5"/>
  <c r="F27" i="5"/>
  <c r="F28" i="5"/>
  <c r="F19" i="7" l="1"/>
  <c r="F21" i="7"/>
  <c r="H94" i="3" l="1"/>
  <c r="F4" i="5" l="1"/>
  <c r="F5" i="5"/>
  <c r="F6" i="5"/>
  <c r="F22" i="5" l="1"/>
  <c r="A30" i="5"/>
  <c r="F25" i="5" l="1"/>
  <c r="F19" i="5"/>
  <c r="F31" i="7" l="1"/>
  <c r="F30" i="7"/>
  <c r="F26" i="7"/>
  <c r="F25" i="7"/>
  <c r="H34" i="7"/>
  <c r="L4" i="6" l="1"/>
  <c r="K4" i="6"/>
  <c r="J4" i="6"/>
  <c r="F16" i="6"/>
  <c r="H26" i="4"/>
  <c r="H47" i="3"/>
  <c r="H57" i="6"/>
  <c r="H29" i="5"/>
  <c r="M4" i="6" l="1"/>
  <c r="F4" i="6" s="1"/>
  <c r="F13" i="3"/>
  <c r="F12" i="3"/>
  <c r="F11" i="3"/>
  <c r="F10" i="3"/>
  <c r="F9" i="3"/>
  <c r="F8" i="3"/>
  <c r="F7" i="3"/>
  <c r="F6" i="3"/>
  <c r="F23" i="6"/>
</calcChain>
</file>

<file path=xl/sharedStrings.xml><?xml version="1.0" encoding="utf-8"?>
<sst xmlns="http://schemas.openxmlformats.org/spreadsheetml/2006/main" count="741" uniqueCount="433">
  <si>
    <t>Notes</t>
  </si>
  <si>
    <t>Name</t>
  </si>
  <si>
    <t>%</t>
  </si>
  <si>
    <t>Expressions</t>
  </si>
  <si>
    <t>Global Objects</t>
  </si>
  <si>
    <t>Display Type</t>
  </si>
  <si>
    <t>Display Cache</t>
  </si>
  <si>
    <t>Always Updating</t>
  </si>
  <si>
    <t>FactoryTalk Alarms and Events</t>
  </si>
  <si>
    <t>Number of Assets</t>
  </si>
  <si>
    <t>Signature</t>
  </si>
  <si>
    <t>Date</t>
  </si>
  <si>
    <t>Memory</t>
  </si>
  <si>
    <t>Hardware</t>
  </si>
  <si>
    <t>CPU Utilization</t>
  </si>
  <si>
    <t>Computer Name:</t>
  </si>
  <si>
    <t>Packet Error Rate</t>
  </si>
  <si>
    <t>CPU Utilization %</t>
  </si>
  <si>
    <t>Memory Utilization %</t>
  </si>
  <si>
    <t>Bandwidth Utiliz %</t>
  </si>
  <si>
    <t>Yes</t>
  </si>
  <si>
    <t>No</t>
  </si>
  <si>
    <t>Selection</t>
  </si>
  <si>
    <t>sec</t>
  </si>
  <si>
    <t>Temperature OK</t>
  </si>
  <si>
    <t>Virtualization</t>
  </si>
  <si>
    <t>Using Virtualization ?</t>
  </si>
  <si>
    <t>Historian Scan</t>
  </si>
  <si>
    <t>AE Scan</t>
  </si>
  <si>
    <t>System Computers</t>
  </si>
  <si>
    <t>Domain Controller</t>
  </si>
  <si>
    <t>AppServ-Info (Historian)</t>
  </si>
  <si>
    <t>AppServ-Info (VantagePoint)</t>
  </si>
  <si>
    <t>AppServ-Info (SQL)</t>
  </si>
  <si>
    <t>PASS</t>
  </si>
  <si>
    <t>EWS</t>
  </si>
  <si>
    <t>OWS</t>
  </si>
  <si>
    <t>IndWS</t>
  </si>
  <si>
    <t>AppServ-Batch</t>
  </si>
  <si>
    <t>AppServ-Asset</t>
  </si>
  <si>
    <t>Fastest Scan Class</t>
  </si>
  <si>
    <t>Operating
System</t>
  </si>
  <si>
    <t>Performance</t>
  </si>
  <si>
    <t>Points in Use</t>
  </si>
  <si>
    <t>Points Limit</t>
  </si>
  <si>
    <t>Number of Displays</t>
  </si>
  <si>
    <t>FTView</t>
  </si>
  <si>
    <t>Unlimited</t>
  </si>
  <si>
    <t>Performance Monitor</t>
  </si>
  <si>
    <t>BIOS Power saving options disabled ?</t>
  </si>
  <si>
    <t>Shortcut</t>
  </si>
  <si>
    <t>Firmware</t>
  </si>
  <si>
    <t>Module</t>
  </si>
  <si>
    <t>Faults</t>
  </si>
  <si>
    <t>Total</t>
  </si>
  <si>
    <t>Free</t>
  </si>
  <si>
    <t>Total %</t>
  </si>
  <si>
    <t>Used</t>
  </si>
  <si>
    <t>Connections</t>
  </si>
  <si>
    <t>Allowed</t>
  </si>
  <si>
    <t>Current</t>
  </si>
  <si>
    <t>High Water</t>
  </si>
  <si>
    <t>Produced Tags</t>
  </si>
  <si>
    <t>ConsumedTags</t>
  </si>
  <si>
    <t>Msg/Block Xfer</t>
  </si>
  <si>
    <t>Incoming</t>
  </si>
  <si>
    <t>Average Packets 
per Second</t>
  </si>
  <si>
    <t>Avg Pcket 
Response Time</t>
  </si>
  <si>
    <t># Polled 
Data 
Items</t>
  </si>
  <si>
    <t>Controller Name:</t>
  </si>
  <si>
    <t>Properties</t>
  </si>
  <si>
    <t>Minor Faults Count</t>
  </si>
  <si>
    <t>Time
Synchronization</t>
  </si>
  <si>
    <t xml:space="preserve">     Communications</t>
  </si>
  <si>
    <t xml:space="preserve">     Motion</t>
  </si>
  <si>
    <t xml:space="preserve">     Safety</t>
  </si>
  <si>
    <t xml:space="preserve">     Redundancy</t>
  </si>
  <si>
    <t xml:space="preserve">     System</t>
  </si>
  <si>
    <t>CPU Use</t>
  </si>
  <si>
    <t xml:space="preserve">    I/O </t>
  </si>
  <si>
    <t>Unconn Buffers</t>
  </si>
  <si>
    <t>I/O Memory
    (bytes)</t>
  </si>
  <si>
    <t>Data &amp; Logic
    (bytes)</t>
  </si>
  <si>
    <t>OS Checks</t>
  </si>
  <si>
    <t>Disk Checks</t>
  </si>
  <si>
    <t>System Service Checks</t>
  </si>
  <si>
    <t>Passed</t>
  </si>
  <si>
    <t>Not Passed</t>
  </si>
  <si>
    <t>Hardware Device Driver Checks</t>
  </si>
  <si>
    <t>Basic System
Checks</t>
  </si>
  <si>
    <t>Resource
Overview</t>
  </si>
  <si>
    <t>CPU (%)</t>
  </si>
  <si>
    <t>Network (%)</t>
  </si>
  <si>
    <t>Disk (/sec)</t>
  </si>
  <si>
    <t>Memory (%)</t>
  </si>
  <si>
    <t>Redundancy</t>
  </si>
  <si>
    <t>Synched</t>
  </si>
  <si>
    <t>Not Synched</t>
  </si>
  <si>
    <t>Number of Agents</t>
  </si>
  <si>
    <t>days</t>
  </si>
  <si>
    <t>Number of Interfaces</t>
  </si>
  <si>
    <t>N/A</t>
  </si>
  <si>
    <t>Design Element</t>
  </si>
  <si>
    <t>Observed Value</t>
  </si>
  <si>
    <t>Results</t>
  </si>
  <si>
    <t>Number of HMI Servers</t>
  </si>
  <si>
    <t>Number of Alarm Servers</t>
  </si>
  <si>
    <t>FactoryTalk Alarm and Event Servers (PASS)</t>
  </si>
  <si>
    <t>FactoryTalk View HMI Servers (PASS)</t>
  </si>
  <si>
    <t>FactoryTalk View Data Servers (PASS)</t>
  </si>
  <si>
    <t>FactoryTalk Historian SE
(AppServ-Info)</t>
  </si>
  <si>
    <t>System Architecture Checklist</t>
  </si>
  <si>
    <t>PASS Checklist</t>
  </si>
  <si>
    <t>Server or Workstation -  Checklist</t>
  </si>
  <si>
    <t>FactoryTalk AssetCentre (AppServ-Asset Mgmt)</t>
  </si>
  <si>
    <t xml:space="preserve">Number Disaster
Recovery (DR) Assets </t>
  </si>
  <si>
    <t>How often DR Assets 
configured to upload</t>
  </si>
  <si>
    <t>Unit Fail Over Enabled
and Running</t>
  </si>
  <si>
    <t>Collective  Enabled
and Running</t>
  </si>
  <si>
    <t>Servers and Workstations</t>
  </si>
  <si>
    <t>Windows firewall being used</t>
  </si>
  <si>
    <t>Operating System valid</t>
  </si>
  <si>
    <t>Rockwell Software patches applied</t>
  </si>
  <si>
    <t>NIC Power saving options disabled</t>
  </si>
  <si>
    <t>Windows Power saving options disabled</t>
  </si>
  <si>
    <t>Desktop Experience enabled in RDS Servers</t>
  </si>
  <si>
    <t>Windows Automatic Update is disabled</t>
  </si>
  <si>
    <t>Event Viewer is not presenting errors</t>
  </si>
  <si>
    <t>System Name:</t>
  </si>
  <si>
    <t>Server Name:</t>
  </si>
  <si>
    <t>Redundancy Status</t>
  </si>
  <si>
    <t>Uses Data Logging</t>
  </si>
  <si>
    <t>Dedicated Servers ?</t>
  </si>
  <si>
    <t xml:space="preserve">Adjust for best performance is selected </t>
  </si>
  <si>
    <t>Domain</t>
  </si>
  <si>
    <t>All Servers and Workstations
are on the same Domain</t>
  </si>
  <si>
    <t>Total Tags on Server</t>
  </si>
  <si>
    <t>Unique Tags</t>
  </si>
  <si>
    <t>Yellow Warning</t>
  </si>
  <si>
    <t>Red Error</t>
  </si>
  <si>
    <t>Task Structure</t>
  </si>
  <si>
    <t>Only periodic task used</t>
  </si>
  <si>
    <t>System Role</t>
  </si>
  <si>
    <t>Tot Used %</t>
  </si>
  <si>
    <t>Total Used</t>
  </si>
  <si>
    <t>Network</t>
  </si>
  <si>
    <t>Page 2</t>
  </si>
  <si>
    <t>Page 1</t>
  </si>
  <si>
    <t>System Infrastructure Checklist</t>
  </si>
  <si>
    <t>Alarm &amp; Event History Enabled ?</t>
  </si>
  <si>
    <t>Using Data Server ?</t>
  </si>
  <si>
    <t>Buffering  Enabled
and Running</t>
  </si>
  <si>
    <t>Msg/Block Cache</t>
  </si>
  <si>
    <t>Controller is time synchronized</t>
  </si>
  <si>
    <t>FactoryTalk® View Application Design</t>
  </si>
  <si>
    <t>Data Execution Prevention Windows only</t>
  </si>
  <si>
    <t>User Account Control Never notify</t>
  </si>
  <si>
    <t>Task Overlap</t>
  </si>
  <si>
    <t>NSLookup resolved</t>
  </si>
  <si>
    <t>Pass</t>
  </si>
  <si>
    <t>Warning</t>
  </si>
  <si>
    <t>Fail</t>
  </si>
  <si>
    <t>Make necessary application changes to reduce the changes below the recommended limit.</t>
  </si>
  <si>
    <t>Controller name</t>
  </si>
  <si>
    <t>ACD filename =  Controller name =  Shortcut name</t>
  </si>
  <si>
    <t>Review controller configuration, scan rates, and controller assignments and make changes to fall within recommended limits.</t>
  </si>
  <si>
    <t xml:space="preserve">     Periodic Tasks</t>
  </si>
  <si>
    <t>% of CPU use to run all the application code in the controller</t>
  </si>
  <si>
    <t>% of CPU use that is needed to respond to communication requests</t>
  </si>
  <si>
    <t>% CPU use that is needed to execute motion</t>
  </si>
  <si>
    <t>% CPU use that is needed to process messages</t>
  </si>
  <si>
    <t>% CPU use that is needed to execute safety tasks</t>
  </si>
  <si>
    <t>% CPU use that is needed to process redundancy</t>
  </si>
  <si>
    <t>% of system resources</t>
  </si>
  <si>
    <t>No minor faults</t>
  </si>
  <si>
    <t>Minor faults must be resolved and cleared. After clearing the minor faults, monitor
for a period of time (at least several controller scans) before reverifying.</t>
  </si>
  <si>
    <t>No task overlap</t>
  </si>
  <si>
    <t>A task overlap must be resolved. Make changes such as
simplifying programs, lengthening the period, or raising the relative priority of  important tasks.</t>
  </si>
  <si>
    <t>At least 50% for redundant controllers
At least 25% for
simplex controllers</t>
  </si>
  <si>
    <t>Exceeds 50% for redundant controllers
Exceeds 25% for simplex
controllers
Reduce the number of I/O modules scanned by this controller,
make system changes.</t>
  </si>
  <si>
    <t>Exceeds 50% for redundant controllers
Exceeds 25%
for simplex controllers
Upgrade controller for more memory or make changes to reduce load.</t>
  </si>
  <si>
    <t>Logical Organizer</t>
  </si>
  <si>
    <t>Controller Routines</t>
  </si>
  <si>
    <t>Controller Programs</t>
  </si>
  <si>
    <t>Process Library Objects</t>
  </si>
  <si>
    <t>Controller Organizer</t>
  </si>
  <si>
    <t>Use the checklists on each to tab to verify and document that your system design aligns with PlantPAx system recommendations</t>
  </si>
  <si>
    <t>Checklist Icons</t>
  </si>
  <si>
    <t>Icon</t>
  </si>
  <si>
    <t>Description</t>
  </si>
  <si>
    <t>Passed – aligns with system recommendations</t>
  </si>
  <si>
    <t>Not applicable – not completed or does not apply</t>
  </si>
  <si>
    <t>A successful PlantPAx system design has completed checklists that do not have any failures and all warnings are addressed. You can attach reports to a checklist for categories that are information only.</t>
  </si>
  <si>
    <t>Assumptions</t>
  </si>
  <si>
    <t>Your PlantPAx system is operable (for example, the HMI application is running and the latest operating system patches are installed).</t>
  </si>
  <si>
    <t>You have defined a range of IP addresses for the DHCP server in the domain, if applicable for your system.</t>
  </si>
  <si>
    <t>You have created groups and assigned users in the domain controller.</t>
  </si>
  <si>
    <t>If you are using virtualization, the VMware vSphere Client software is installed and connected to a vCenter server or ESXi (hypervisor) host.</t>
  </si>
  <si>
    <t>Total number of displays does not exceed the display license</t>
  </si>
  <si>
    <t>If the total number of displays exceeds the display license, delete any unnecessary
displays from the HMI server or update the license</t>
  </si>
  <si>
    <t>Information only – documentation or calculation purposes only</t>
  </si>
  <si>
    <t>Correct and reverify</t>
  </si>
  <si>
    <t>Display Type = Replace
Display Cache = No
Always Updating + not checked</t>
  </si>
  <si>
    <t>Graphic Update Rate</t>
  </si>
  <si>
    <t>Graphical Framework</t>
  </si>
  <si>
    <t>Naming Conventions</t>
  </si>
  <si>
    <t>Exceeds 20,000 per server.
Simplify the alarm system by deleting alarms or move alarms to another PASS.</t>
  </si>
  <si>
    <t>Total number of items on the Tag Update Rates of the FactoryTalk Alarm and Event Setup dialog box</t>
  </si>
  <si>
    <t>Update rate meets recommendation of 1 second. Default is 2 seconds to help reduce load on the system.</t>
  </si>
  <si>
    <t>Change any alarm update rate to 1 second or slower to reduce the load on the alarm server</t>
  </si>
  <si>
    <t>Move non-compliant alarms to the appropriate alarm server associated with the data server</t>
  </si>
  <si>
    <t>The alarm server references the data server hosted on the same computer</t>
  </si>
  <si>
    <t>Number of servers &lt;= 10 per system</t>
  </si>
  <si>
    <t>Number &gt; 10 maximum servers per system.
Reduce the number of HMI servers in the system tree of the FactoryTalk Administration Console window.</t>
  </si>
  <si>
    <t>No
You must move code in the continuous task to a periodic task. Delete the continuous task.</t>
  </si>
  <si>
    <t>No
Correct the area organization in the tree structure of the application</t>
  </si>
  <si>
    <t>No
Use FactoryTalk Historian software for data collection</t>
  </si>
  <si>
    <t>Not synched
Synchronization is not a necessary configuration for all primary and secondary servers, we recommend that you test the switchover configuration for all servers.</t>
  </si>
  <si>
    <t>Licensing determines the allowable number of assets. A base license includes 10 assets.</t>
  </si>
  <si>
    <t>Number of controllers that are configured for Disaster Recovery</t>
  </si>
  <si>
    <t>Number of agents</t>
  </si>
  <si>
    <t>Number of days between asset uploads</t>
  </si>
  <si>
    <t>Number of points exceeds the points limit.
Write in the Notes section whether you need to add licenses or reduce the number of configured points in the Historian software.</t>
  </si>
  <si>
    <t>Number of points is less than the points limit.</t>
  </si>
  <si>
    <t>This value sets a benchmark that can be compared to future server results. The comparison can identify a potential issue with too many points per license.</t>
  </si>
  <si>
    <t>Scan rate is faster than 1 second.
Scanning data at a rate faster than the data is changing wastes network and computer resources and unnecessarily uses network bandwidth. Reduce the speed at which the data is being scanned.</t>
  </si>
  <si>
    <t>Meets system performance</t>
  </si>
  <si>
    <t>Number of FactoryTalk Live Data interfaces
For a redundant interface, Historian Points in Use cannot exceed 20,000 tags
per second</t>
  </si>
  <si>
    <t>Yes
Buffering is recommended to maintain data collection in the event the connection to the server is lost</t>
  </si>
  <si>
    <t>Yes
All of the interfaces have unit fail over enabled and are running</t>
  </si>
  <si>
    <t>Yes
A collective if properly configured for redundant systems</t>
  </si>
  <si>
    <t xml:space="preserve">No
Write in the Notes column what solution is providing firewall protection or why it was disabled on this system. </t>
  </si>
  <si>
    <t>No
Write the Patch Validator version or date last used in the Notes section. When time permits, use the tool to perform a patch roll-up.</t>
  </si>
  <si>
    <t>No
Correct and reverify</t>
  </si>
  <si>
    <t>No
Correct and reverify
All errors must be corrected before you can proceed</t>
  </si>
  <si>
    <t>Yes
Generate a performance report</t>
  </si>
  <si>
    <t>Yes
Follow ISA 18.2 standards for alarm management</t>
  </si>
  <si>
    <t>No
Correct and reverify.</t>
  </si>
  <si>
    <t>CPU utilization is within 50% of used resources.</t>
  </si>
  <si>
    <t>CPU utilization exceeds system recommendations</t>
  </si>
  <si>
    <t>Memory utilization is within 50% of used resources.</t>
  </si>
  <si>
    <t>Memory utilization exceeds system recommendations.</t>
  </si>
  <si>
    <t>No
If you do not intend to use a domain, make sure that your system has fewer than 10 servers and workstations. You also are responsible to make sure that time synchronization, security policies, and user configuration are manually shared across all computers on the system.</t>
  </si>
  <si>
    <t>50% and up is a fail
Review and verify the network architecture for system compliance or call a Rockwell Automation® Support representative.</t>
  </si>
  <si>
    <t>Error rate is greater than 0. If the error rate is not zero, but not increasing, we recommend a reset. Review and verify the network architecture for system compliance or call a Rockwell Automation Support representative.</t>
  </si>
  <si>
    <t>Error rate = 0</t>
  </si>
  <si>
    <t>No
Rectify the environment and verify the network design. You also can call a Rockwell Automation Support representative.</t>
  </si>
  <si>
    <t>CPU allocation is greater than 50%. Review and verify the network architecture for system compliance or call a Rockwell Automation Support representative.</t>
  </si>
  <si>
    <t>Bandwidth &lt; 50%</t>
  </si>
  <si>
    <t>Memory usage is greater than 50%. Review and verify the
network architecture for system compliance or call a Rockwell Automation
Support representative.</t>
  </si>
  <si>
    <t>Yes
Time synchronization is configured between the controllers and computers within the system</t>
  </si>
  <si>
    <t>At least 50% of free for redundant controllers (in operation)
At least 25% free for
simplex controllers.</t>
  </si>
  <si>
    <t>Routine / Tag Names</t>
  </si>
  <si>
    <t>Application Checklist</t>
  </si>
  <si>
    <t>Follow ISA 101 Style Guide</t>
  </si>
  <si>
    <t>HMI Considerations</t>
  </si>
  <si>
    <t>Controller Considerations</t>
  </si>
  <si>
    <t>Library Considerations</t>
  </si>
  <si>
    <t>Standards</t>
  </si>
  <si>
    <t>Yes
Use tag-based alarms and FTAE alarms</t>
  </si>
  <si>
    <t xml:space="preserve">No
Extensive use of ALMA/AMLD </t>
  </si>
  <si>
    <t>Yes
RPI scan time ~ 1/2 Associated Logic Scan time</t>
  </si>
  <si>
    <t>No
RPI scan time &lt;&gt; 1/2 Associated Logic Scan time</t>
  </si>
  <si>
    <t>ACD filename &lt;&gt;  Controller name &lt;&gt;  Shortcut name</t>
  </si>
  <si>
    <t>Explain if &lt;&gt; Pass</t>
  </si>
  <si>
    <t xml:space="preserve">     Messages</t>
  </si>
  <si>
    <t>Alarm Considerations</t>
  </si>
  <si>
    <t>I/O Considerations</t>
  </si>
  <si>
    <t>ALMA / ALMD Alarm Instructions</t>
  </si>
  <si>
    <t>RPI</t>
  </si>
  <si>
    <t>Design for the Future</t>
  </si>
  <si>
    <t>Logix Engine</t>
  </si>
  <si>
    <t>Capacity</t>
  </si>
  <si>
    <t>Program Memory
    (blocks)</t>
  </si>
  <si>
    <t>Nodes</t>
  </si>
  <si>
    <t>Max</t>
  </si>
  <si>
    <t>Reduce the number of I/O modules scanned by this controller,
make system changes.</t>
  </si>
  <si>
    <t>Upgrade controller for more memory or make changes to reduce load.</t>
  </si>
  <si>
    <t>Shortcut (5x80)</t>
  </si>
  <si>
    <t>Number &gt; 10 maximum servers per system.
Reduce the number of alarm servers in the system tree of the FactoryTalk Administration Console window.</t>
  </si>
  <si>
    <t>Number &gt; 10 maximum servers per system.
Reduce the number of data servers in the system tree of the FactoryTalk Administration Console window.</t>
  </si>
  <si>
    <t>Shortcut (5x70)</t>
  </si>
  <si>
    <t>Data Server
(FactoryTalk Linx  Instance 2)</t>
  </si>
  <si>
    <t>Data Server
(FactoryTalk Linx Instance 1)</t>
  </si>
  <si>
    <t>Communications Core</t>
  </si>
  <si>
    <t>Packet Processing Engine</t>
  </si>
  <si>
    <t>Reduce the amount of HMI traffic to controller.  Reduce the number of tag-based alarms on the controller.</t>
  </si>
  <si>
    <t>Reduce the amount of I/O connected to controller.  Reduce the amount of produced/consumed tags.</t>
  </si>
  <si>
    <t>At least 25% free</t>
  </si>
  <si>
    <t>At least 40% free</t>
  </si>
  <si>
    <t>Reserve at least 20%</t>
  </si>
  <si>
    <t>Security Center Tests</t>
  </si>
  <si>
    <t>System ID</t>
  </si>
  <si>
    <t>For more information, see Appendix C in the PlantPAX Configuration and Implementation Guide, PROCES-UM100.</t>
  </si>
  <si>
    <t>Yes
Use Graphical Framework</t>
  </si>
  <si>
    <t>No
Do not use Graphical Framework</t>
  </si>
  <si>
    <t>No
Do not follow ISA 18.2 standards for alarm management</t>
  </si>
  <si>
    <t>Yes
Use ISA 101</t>
  </si>
  <si>
    <t>No
Do not use ISA 101</t>
  </si>
  <si>
    <t>No
Do not name displays based on Logical Organizer hierarchy</t>
  </si>
  <si>
    <t>Yes
Future development considered in application and area names</t>
  </si>
  <si>
    <t>No
Future development not considered in application and area names</t>
  </si>
  <si>
    <t>CPU use &lt;= 50%</t>
  </si>
  <si>
    <t>Memory use &lt;= 50%</t>
  </si>
  <si>
    <t>Passed
The busiest network adapter is &lt; 50%</t>
  </si>
  <si>
    <t>Not Passed
Review your computer configuration and make changes or upgrades to make sure that servers and workstations are within recommended limits.</t>
  </si>
  <si>
    <t xml:space="preserve">Not Passed
Address any drive issues on the computer or server that did not pass and reverify. </t>
  </si>
  <si>
    <t>Not Passed
Review security settings and reverify if you made changes.</t>
  </si>
  <si>
    <t>Not Passed
Address any system service issues on the computer or server that did not pass and reverify</t>
  </si>
  <si>
    <t>Not Passed
Address any device driver issues on the computer or server that did not pass and reverify</t>
  </si>
  <si>
    <t>Not Passed
Resize the system or split the servers for more CPU in a virtual environment.</t>
  </si>
  <si>
    <t>Not Passed
Reevaluate the network traffic and reverify.</t>
  </si>
  <si>
    <t>Not Passed 
Replace the disk with a higher throughput or create additional disks.</t>
  </si>
  <si>
    <t>Not Passed
Increase the memory capacity.</t>
  </si>
  <si>
    <t>Reduce the number of assets or increase number of agents.  Upload assets less frequently</t>
  </si>
  <si>
    <t>Exceeded 20,000 tags per second. Add additional interfaces or choose slower scan class</t>
  </si>
  <si>
    <t>FactoryTalk    View SE (HMI)</t>
  </si>
  <si>
    <t>Reduce load on data server</t>
  </si>
  <si>
    <t>Shortcut is not overloaded</t>
  </si>
  <si>
    <t>Reduce load on controller</t>
  </si>
  <si>
    <t>Data Server is not overloaded</t>
  </si>
  <si>
    <t>Reduce overall load on Data Server</t>
  </si>
  <si>
    <t>PlantPAx Core software bundle</t>
  </si>
  <si>
    <t>Inventory agent</t>
  </si>
  <si>
    <t>MyEquipment portal</t>
  </si>
  <si>
    <t>Catalog number of the PlantPAx core software bundle</t>
  </si>
  <si>
    <t>The System Integrator generated the .raai file via the FactoryTalk AssectCentre inventory agent</t>
  </si>
  <si>
    <t>The System Integrator registered to the system, and provided directions on how to access the MyEquipment portal</t>
  </si>
  <si>
    <t>Controller 5x80 Checklist</t>
  </si>
  <si>
    <t>Controller 5x70 Checklist</t>
  </si>
  <si>
    <t>At least 25% free for Redundant Controllers.
No restriction for Simplex</t>
  </si>
  <si>
    <t>Consistent I/O Methodology</t>
  </si>
  <si>
    <t>Routine Name</t>
  </si>
  <si>
    <t>One Routine per Device</t>
  </si>
  <si>
    <t>Standard PlantPAx Control Strategies</t>
  </si>
  <si>
    <t>Control logic External to Device Routine</t>
  </si>
  <si>
    <t>Yes
Folder name = Primary Graphic Display name</t>
  </si>
  <si>
    <t>Yes
Routine name = Device name</t>
  </si>
  <si>
    <t>Yes
One Routine per device</t>
  </si>
  <si>
    <t>Yes
Each device (such as motor, valve, PID) uses a standard PlantPAx control strategy programmed in Function Block diagram</t>
  </si>
  <si>
    <t>Yes
Control strategy and instrument naming schemes follow ISA 5.x standards</t>
  </si>
  <si>
    <t>Yes
Control programs are organized to contain logic based on required execution rate</t>
  </si>
  <si>
    <t xml:space="preserve">No
</t>
  </si>
  <si>
    <t>Yes
Supervisory or device control logic is external to the device control strategies. This reduces variability among strategies and minimizes the risk of replicating modified control strategies</t>
  </si>
  <si>
    <t>Yes
The routines in each program have same primary display</t>
  </si>
  <si>
    <t>Yes
The process library objects were not modified</t>
  </si>
  <si>
    <t xml:space="preserve">Yes
I/O connection method is one of the following: I/O mapping, direct I/O connection, aliasing, or program parameters
</t>
  </si>
  <si>
    <t>Yes
Name displays are based on Logical Organizer hierarchy</t>
  </si>
  <si>
    <t>Total Connections</t>
  </si>
  <si>
    <t>Total connections that are used are &lt;75% of the total allowed connections.</t>
  </si>
  <si>
    <t>Exceeds 15,000 per instance.
Simplify the alarm system by deleting alarms or move alarms to another PASS.</t>
  </si>
  <si>
    <t>Number of Server Tag-Based Alarms
(FTAE Alarm Server)</t>
  </si>
  <si>
    <t>Number of Logix Tag-Based Alarms
(FTLinx Instance 1)</t>
  </si>
  <si>
    <t>Number of Logix Tag-Based Alarms
(FTLinx Instance 2)</t>
  </si>
  <si>
    <t>FactoryTalk Linx OPC UA Connector</t>
  </si>
  <si>
    <t>Connector is not overloaded</t>
  </si>
  <si>
    <t>Reduce overall load on connector</t>
  </si>
  <si>
    <t>Available</t>
  </si>
  <si>
    <t>Dedicated Servers for OPC UA ?</t>
  </si>
  <si>
    <t>Using OPC UA Connector ?</t>
  </si>
  <si>
    <t>MB</t>
  </si>
  <si>
    <t>Memory usage is acceptable</t>
  </si>
  <si>
    <t>Memory Usage is acceptable</t>
  </si>
  <si>
    <t>Memory Usage</t>
  </si>
  <si>
    <t xml:space="preserve">Yes indicates any computers hosting a OPC UA server do not have any additional data or HMI servers </t>
  </si>
  <si>
    <t>Failure – requires corrective action</t>
  </si>
  <si>
    <t>Warning – corrective action is recommended</t>
  </si>
  <si>
    <t>FactoryTalk Linx supports 2 data server instances on any one computer.</t>
  </si>
  <si>
    <t>Design displays meet recommendations.</t>
  </si>
  <si>
    <t>Consider simplifying displays to use less tags, expressions, and/or global objects.</t>
  </si>
  <si>
    <t>Simplify displays to use less tags, expressions, and/or global objects.</t>
  </si>
  <si>
    <t>Yes indicates all computers host no more than one HMI server.</t>
  </si>
  <si>
    <t>Yes indicates all computers host no more than one Alarm and Event server.</t>
  </si>
  <si>
    <t>No indicates that some computers host multiple A&amp;E servers. Put the computer host name in the Notes column.</t>
  </si>
  <si>
    <t>No indicates that some computers host multiple HMI servers. Put the computer host name in the Notes column.</t>
  </si>
  <si>
    <t>No
You must not host multiple servers on a single OPC UA PASS computer.</t>
  </si>
  <si>
    <t>&gt;2 indicates that there are too many data servers on a computer. Put the computer host name in the Notes column.</t>
  </si>
  <si>
    <t>Controller Alarms</t>
  </si>
  <si>
    <t>FactoryTalk Live Data Active Tags</t>
  </si>
  <si>
    <t>FactoryTalk Live Data Tag Updates/sec</t>
  </si>
  <si>
    <t>Number of OPC UA connections</t>
  </si>
  <si>
    <r>
      <t xml:space="preserve">Total # of Logix Tag-based alarms </t>
    </r>
    <r>
      <rPr>
        <b/>
        <sz val="9"/>
        <color theme="1"/>
        <rFont val="Calibri"/>
        <family val="2"/>
        <scheme val="minor"/>
      </rPr>
      <t>(IN USE only)</t>
    </r>
  </si>
  <si>
    <r>
      <t xml:space="preserve">Total number of alarms on controller (IN-USE only) is </t>
    </r>
    <r>
      <rPr>
        <sz val="9"/>
        <color theme="1"/>
        <rFont val="Calibri"/>
        <family val="2"/>
      </rPr>
      <t>≤</t>
    </r>
    <r>
      <rPr>
        <sz val="9"/>
        <color theme="1"/>
        <rFont val="Calibri"/>
        <family val="2"/>
        <scheme val="minor"/>
      </rPr>
      <t>7,500</t>
    </r>
  </si>
  <si>
    <t>Reduce the number of IN-USE alarms on controller</t>
  </si>
  <si>
    <t>Consider reducing the number of total alarms on controller</t>
  </si>
  <si>
    <t>Total Alarms
(Server Tag-based + Logix Tag-based)</t>
  </si>
  <si>
    <t>Number of Server Tag-based alarms does not exceed 20,000 per server</t>
  </si>
  <si>
    <t>Number of Logix Tag-based alarms does not exceed 15,000 per instance of FTLinx</t>
  </si>
  <si>
    <t>Faster rates have impact on the server performance</t>
  </si>
  <si>
    <t>Faster rates possibly impact the server performance</t>
  </si>
  <si>
    <t>Update rate within recommendation</t>
  </si>
  <si>
    <t>Number of data servers (FactoryTalk Linx + OPC UA) &lt;= 10 per system</t>
  </si>
  <si>
    <r>
      <t xml:space="preserve">The total number of alarms configured across all connected OPC UA servers is </t>
    </r>
    <r>
      <rPr>
        <sz val="9"/>
        <color theme="1"/>
        <rFont val="Calibri"/>
        <family val="2"/>
      </rPr>
      <t>≤ 5000.</t>
    </r>
  </si>
  <si>
    <t>The total number of alarms across all OPC UA servers is &gt; 5000.  Consider reducing the total number of OPC UA alarms.</t>
  </si>
  <si>
    <t>Total OPC UA Alarms and Conditions</t>
  </si>
  <si>
    <r>
      <t xml:space="preserve">Total number of alarms on controller (both IN-USE and NOT) is </t>
    </r>
    <r>
      <rPr>
        <sz val="9"/>
        <color theme="1"/>
        <rFont val="Calibri"/>
        <family val="2"/>
      </rPr>
      <t>≤</t>
    </r>
    <r>
      <rPr>
        <sz val="9"/>
        <color theme="1"/>
        <rFont val="Calibri"/>
        <family val="2"/>
        <scheme val="minor"/>
      </rPr>
      <t>10,000</t>
    </r>
  </si>
  <si>
    <r>
      <t xml:space="preserve">Total # of Logix Tag-based alarms </t>
    </r>
    <r>
      <rPr>
        <b/>
        <sz val="9"/>
        <color theme="1"/>
        <rFont val="Calibri"/>
        <family val="2"/>
        <scheme val="minor"/>
      </rPr>
      <t>(both IN-USE and NOT)</t>
    </r>
  </si>
  <si>
    <t>Max Number of FTLinx Instances on any PASS</t>
  </si>
  <si>
    <t xml:space="preserve">Yes
Use data logs for short-term storage only. Manage the data log size and segregate the hard disk drive that collects the data so PASS performance is not affected. </t>
  </si>
  <si>
    <t>Number of total alarms (Server + Logix) does not exceed 30,000 per PASS</t>
  </si>
  <si>
    <t>Exceeds 30,000 per PASS.
Simplify the alarm system by deleting alarms or move alarms to another PASS.</t>
  </si>
  <si>
    <t>PASS is dedicated for OPC UA and no other servers (HMI, Alarm, or Data) are present on this PASS computer.</t>
  </si>
  <si>
    <t>PASS is not dedicated for OPC UA.  If this worksheet indicates other servers (HMI, Alarm, or Data) are active, a warning is displayed</t>
  </si>
  <si>
    <t xml:space="preserve">Each Server is in its own Area </t>
  </si>
  <si>
    <t>Number of Data Servers</t>
  </si>
  <si>
    <t>Hypervisor(s)</t>
  </si>
  <si>
    <t>AppServ-OWS/EWS</t>
  </si>
  <si>
    <t>No, A controller can fail to synchronize because of several factors, including: 
Not configured for time synchronization
Lack of network access to a time master
Time synchronization settings are configured incorrectly</t>
  </si>
  <si>
    <t xml:space="preserve">Total connections that are used are &lt;50% of the total allowed connections.
</t>
  </si>
  <si>
    <t>Total Items
(Server Tag-based)</t>
  </si>
  <si>
    <t>Fastest Update Rate
(Server Tag-based)</t>
  </si>
  <si>
    <t>All tags addressed
from the local 
data server ?
(Server Tag-based)</t>
  </si>
  <si>
    <t>DataLogPro</t>
  </si>
  <si>
    <t>Total DataLogPro tags</t>
  </si>
  <si>
    <r>
      <t xml:space="preserve">The total number of DataLogPro tags is </t>
    </r>
    <r>
      <rPr>
        <sz val="9"/>
        <color theme="1"/>
        <rFont val="Calibri"/>
        <family val="2"/>
      </rPr>
      <t>≤ 50,000.</t>
    </r>
  </si>
  <si>
    <t>The total number of DataLogPro tags is &gt; 50,000.  Consider reducing the total number of tags.</t>
  </si>
  <si>
    <t>OPC UA</t>
  </si>
  <si>
    <t>Total OPC UA nodes/sec</t>
  </si>
  <si>
    <t>The total number nodes/sec tags is ≤ 50,000.</t>
  </si>
  <si>
    <t>The total number nodes/sec tags is &gt; 50,000.Consider reducing the amount of OPC UA data.</t>
  </si>
  <si>
    <t>About This Publication</t>
  </si>
  <si>
    <r>
      <rPr>
        <b/>
        <sz val="11"/>
        <rFont val="Arial"/>
        <family val="2"/>
      </rPr>
      <t>Important:</t>
    </r>
    <r>
      <rPr>
        <sz val="11"/>
        <rFont val="Arial"/>
        <family val="2"/>
      </rPr>
      <t xml:space="preserve"> Rockwell Automation is not responsible for any content or format changes made by other parties after downloading this spreadsheet file. The original file can be re-downloaded at any time. </t>
    </r>
  </si>
  <si>
    <r>
      <rPr>
        <b/>
        <sz val="11"/>
        <rFont val="Arial"/>
        <family val="2"/>
      </rPr>
      <t>TIP:</t>
    </r>
    <r>
      <rPr>
        <sz val="11"/>
        <rFont val="Arial"/>
        <family val="2"/>
      </rPr>
      <t xml:space="preserve"> When you search for information in a spreadsheet, set the search options to search the workbook, rather than the current sheet (tab).</t>
    </r>
  </si>
  <si>
    <t>Allen-Bradley, CompactLogix, GuardLogix, Logix 5000, Rockwell Automation, and Studio 5000 are trademarks of Rockwell Automation, Inc.
EtherNet/IP is a trademark of ODVA, Inc.
Trademarks not belonging to Rockwell Automation are property of their respective companies.</t>
  </si>
  <si>
    <t xml:space="preserve">This publication is the PlantPAx 5.30 checklist </t>
  </si>
  <si>
    <t>PROCES-UM100</t>
  </si>
  <si>
    <t>Summary of Changes</t>
  </si>
  <si>
    <t>Changes</t>
  </si>
  <si>
    <t>A</t>
  </si>
  <si>
    <t>First release as an Excel spreadsheet</t>
  </si>
  <si>
    <t>June 2024</t>
  </si>
  <si>
    <t>PlantPAx 5.30 checklist</t>
  </si>
  <si>
    <t>For more information see:PlantPAx Distributed Control System Configuration and Implementation, PROCES-UM100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</si>
</sst>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_);_(* \(#,##0\);_(* &quot;-&quot;??_);_(@_)"/>
  </numFmts>
  <fonts count="22" x14ac:knownFonts="1">
    <font>
      <sz val="11"/>
      <color theme="1"/>
      <name val="Calibri"/>
      <family val="2"/>
      <scheme val="minor"/>
    </font>
    <font>
      <b/>
      <sz val="11"/>
      <color theme="1"/>
      <name val="Calibri"/>
      <family val="2"/>
      <scheme val="minor"/>
    </font>
    <font>
      <b/>
      <sz val="9"/>
      <color theme="1"/>
      <name val="Calibri"/>
      <family val="2"/>
      <scheme val="minor"/>
    </font>
    <font>
      <sz val="9"/>
      <color theme="1"/>
      <name val="Calibri"/>
      <family val="2"/>
      <scheme val="minor"/>
    </font>
    <font>
      <sz val="11"/>
      <color theme="0"/>
      <name val="Calibri"/>
      <family val="2"/>
      <scheme val="minor"/>
    </font>
    <font>
      <sz val="9"/>
      <name val="Calibri"/>
      <family val="2"/>
      <scheme val="minor"/>
    </font>
    <font>
      <b/>
      <sz val="11"/>
      <color rgb="FFFF0000"/>
      <name val="Calibri"/>
      <family val="2"/>
      <scheme val="minor"/>
    </font>
    <font>
      <sz val="11"/>
      <color theme="1"/>
      <name val="Calibri"/>
      <family val="2"/>
      <scheme val="minor"/>
    </font>
    <font>
      <sz val="11"/>
      <color rgb="FFFF0000"/>
      <name val="Calibri"/>
      <family val="2"/>
      <scheme val="minor"/>
    </font>
    <font>
      <sz val="8"/>
      <name val="Calibri"/>
      <family val="2"/>
      <scheme val="minor"/>
    </font>
    <font>
      <sz val="11"/>
      <name val="Calibri"/>
      <family val="2"/>
      <scheme val="minor"/>
    </font>
    <font>
      <u/>
      <sz val="11"/>
      <color theme="10"/>
      <name val="Calibri"/>
      <family val="2"/>
      <scheme val="minor"/>
    </font>
    <font>
      <sz val="9"/>
      <color theme="1"/>
      <name val="Calibri"/>
      <family val="2"/>
    </font>
    <font>
      <b/>
      <sz val="12"/>
      <name val="Arial"/>
      <family val="2"/>
    </font>
    <font>
      <b/>
      <sz val="24"/>
      <name val="Arial"/>
      <family val="2"/>
    </font>
    <font>
      <sz val="10"/>
      <name val="Arial"/>
      <family val="2"/>
    </font>
    <font>
      <b/>
      <sz val="10"/>
      <name val="Arial"/>
      <family val="2"/>
    </font>
    <font>
      <sz val="12"/>
      <name val="Arial"/>
      <family val="2"/>
    </font>
    <font>
      <b/>
      <sz val="14"/>
      <name val="Arial"/>
      <family val="2"/>
    </font>
    <font>
      <sz val="14"/>
      <name val="Arial"/>
      <family val="2"/>
    </font>
    <font>
      <b/>
      <sz val="11"/>
      <name val="Arial"/>
      <family val="2"/>
    </font>
    <font>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s>
  <cellStyleXfs count="7">
    <xf numFmtId="0" fontId="0" fillId="0" borderId="0"/>
    <xf numFmtId="43" fontId="7" fillId="0" borderId="0" applyFont="0" applyFill="0" applyBorder="0" applyAlignment="0" applyProtection="0"/>
    <xf numFmtId="0" fontId="11" fillId="0" borderId="0" applyNumberFormat="0" applyFill="0" applyBorder="0" applyAlignment="0" applyProtection="0"/>
    <xf numFmtId="0" fontId="13" fillId="0" borderId="0">
      <alignment horizontal="left" vertical="top"/>
    </xf>
    <xf numFmtId="0" fontId="15" fillId="0" borderId="0">
      <alignment horizontal="left" vertical="top"/>
    </xf>
    <xf numFmtId="0" fontId="16" fillId="0" borderId="0">
      <alignment horizontal="left" vertical="top"/>
    </xf>
    <xf numFmtId="0" fontId="15" fillId="0" borderId="0">
      <alignment horizontal="left" vertical="top" wrapText="1"/>
    </xf>
  </cellStyleXfs>
  <cellXfs count="378">
    <xf numFmtId="0" fontId="0" fillId="0" borderId="0" xfId="0"/>
    <xf numFmtId="2" fontId="0" fillId="0" borderId="0" xfId="0" applyNumberFormat="1"/>
    <xf numFmtId="0" fontId="1" fillId="0" borderId="0" xfId="0" applyFont="1" applyAlignment="1" applyProtection="1">
      <alignment vertical="center"/>
      <protection locked="0"/>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0" fontId="0" fillId="0" borderId="0" xfId="0" applyProtection="1">
      <protection locked="0"/>
    </xf>
    <xf numFmtId="0" fontId="3" fillId="0" borderId="1" xfId="0" applyFont="1" applyBorder="1" applyAlignment="1" applyProtection="1">
      <alignment vertical="center" wrapText="1"/>
      <protection locked="0"/>
    </xf>
    <xf numFmtId="0" fontId="3" fillId="0" borderId="1" xfId="0" applyFont="1" applyBorder="1" applyAlignment="1" applyProtection="1">
      <alignment horizontal="center" vertical="center"/>
      <protection locked="0"/>
    </xf>
    <xf numFmtId="0" fontId="3" fillId="0" borderId="7" xfId="0" applyFont="1" applyBorder="1" applyAlignment="1" applyProtection="1">
      <alignment horizontal="left" vertical="center" wrapText="1"/>
      <protection locked="0"/>
    </xf>
    <xf numFmtId="0" fontId="3" fillId="0" borderId="7" xfId="0" applyFont="1" applyBorder="1" applyAlignment="1" applyProtection="1">
      <alignment horizontal="center" vertical="center"/>
      <protection locked="0"/>
    </xf>
    <xf numFmtId="0" fontId="3" fillId="0" borderId="1" xfId="0" applyFont="1" applyBorder="1" applyAlignment="1" applyProtection="1">
      <alignment vertical="center"/>
      <protection locked="0"/>
    </xf>
    <xf numFmtId="0" fontId="3" fillId="0" borderId="7" xfId="0" applyFont="1" applyBorder="1" applyAlignment="1" applyProtection="1">
      <alignment vertical="center" wrapText="1"/>
      <protection locked="0"/>
    </xf>
    <xf numFmtId="0" fontId="3" fillId="0" borderId="11" xfId="0" applyFont="1" applyBorder="1" applyAlignment="1" applyProtection="1">
      <alignment horizontal="center" vertical="center"/>
      <protection locked="0"/>
    </xf>
    <xf numFmtId="0" fontId="3" fillId="0" borderId="9" xfId="0" applyFont="1" applyBorder="1" applyAlignment="1" applyProtection="1">
      <alignment vertical="center"/>
      <protection locked="0"/>
    </xf>
    <xf numFmtId="0" fontId="3" fillId="0" borderId="9" xfId="0" applyFont="1" applyBorder="1" applyAlignment="1" applyProtection="1">
      <alignment vertical="center" wrapText="1"/>
      <protection locked="0"/>
    </xf>
    <xf numFmtId="0" fontId="4" fillId="0" borderId="0" xfId="0" applyFont="1" applyProtection="1">
      <protection locked="0"/>
    </xf>
    <xf numFmtId="0" fontId="3" fillId="0" borderId="1" xfId="0" applyFont="1" applyBorder="1" applyAlignment="1">
      <alignment horizontal="center" vertical="center"/>
    </xf>
    <xf numFmtId="0" fontId="3" fillId="0" borderId="7" xfId="0" applyFont="1" applyBorder="1" applyAlignment="1">
      <alignment horizontal="center" vertical="center"/>
    </xf>
    <xf numFmtId="1" fontId="0" fillId="0" borderId="0" xfId="0" applyNumberFormat="1" applyAlignment="1" applyProtection="1">
      <alignment vertical="center"/>
      <protection locked="0"/>
    </xf>
    <xf numFmtId="0" fontId="5" fillId="0" borderId="1" xfId="0" applyFont="1" applyBorder="1" applyAlignment="1" applyProtection="1">
      <alignment vertical="center"/>
      <protection locked="0"/>
    </xf>
    <xf numFmtId="0" fontId="3" fillId="0" borderId="1" xfId="0" applyFont="1" applyBorder="1" applyAlignment="1" applyProtection="1">
      <alignment horizontal="center" vertical="center" wrapText="1"/>
      <protection locked="0"/>
    </xf>
    <xf numFmtId="0" fontId="3" fillId="0" borderId="5" xfId="0" applyFont="1" applyBorder="1" applyAlignment="1">
      <alignment horizontal="center" vertical="center"/>
    </xf>
    <xf numFmtId="0" fontId="3" fillId="0" borderId="0" xfId="0" applyFont="1" applyAlignment="1" applyProtection="1">
      <alignment horizontal="center" vertical="center"/>
      <protection locked="0"/>
    </xf>
    <xf numFmtId="0" fontId="3" fillId="0" borderId="7" xfId="0" applyFont="1" applyBorder="1" applyAlignment="1" applyProtection="1">
      <alignment horizontal="center" vertical="center" wrapText="1"/>
      <protection locked="0"/>
    </xf>
    <xf numFmtId="0" fontId="3" fillId="0" borderId="1" xfId="0" applyFont="1" applyBorder="1" applyAlignment="1" applyProtection="1">
      <alignment horizontal="left" vertical="center" indent="1"/>
      <protection locked="0"/>
    </xf>
    <xf numFmtId="0" fontId="2" fillId="0" borderId="1" xfId="0" applyFont="1" applyBorder="1" applyAlignment="1" applyProtection="1">
      <alignment vertical="center"/>
      <protection locked="0"/>
    </xf>
    <xf numFmtId="0" fontId="3" fillId="0" borderId="7" xfId="0" applyFont="1" applyBorder="1" applyAlignment="1" applyProtection="1">
      <alignment vertical="center"/>
      <protection locked="0"/>
    </xf>
    <xf numFmtId="0" fontId="2" fillId="0" borderId="8" xfId="0" applyFont="1" applyBorder="1" applyAlignment="1" applyProtection="1">
      <alignment horizontal="center" vertical="center"/>
      <protection locked="0"/>
    </xf>
    <xf numFmtId="0" fontId="3" fillId="0" borderId="3" xfId="0" applyFont="1" applyBorder="1" applyAlignment="1" applyProtection="1">
      <alignment vertical="center"/>
      <protection locked="0"/>
    </xf>
    <xf numFmtId="0" fontId="3" fillId="0" borderId="5" xfId="0" applyFont="1" applyBorder="1" applyAlignment="1" applyProtection="1">
      <alignment vertical="center"/>
      <protection locked="0"/>
    </xf>
    <xf numFmtId="0" fontId="3" fillId="0" borderId="14" xfId="0" applyFont="1" applyBorder="1" applyAlignment="1" applyProtection="1">
      <alignment vertical="center"/>
      <protection locked="0"/>
    </xf>
    <xf numFmtId="0" fontId="3" fillId="0" borderId="2" xfId="0" applyFont="1" applyBorder="1" applyAlignment="1" applyProtection="1">
      <alignment vertical="center"/>
      <protection locked="0"/>
    </xf>
    <xf numFmtId="0" fontId="3" fillId="0" borderId="4" xfId="0" applyFont="1" applyBorder="1" applyAlignment="1" applyProtection="1">
      <alignment vertical="center"/>
      <protection locked="0"/>
    </xf>
    <xf numFmtId="0" fontId="3" fillId="0" borderId="0" xfId="0" applyFont="1" applyAlignment="1">
      <alignment horizontal="center" vertical="center"/>
    </xf>
    <xf numFmtId="0" fontId="2" fillId="0" borderId="8"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164" fontId="3" fillId="0" borderId="1" xfId="0" applyNumberFormat="1" applyFont="1" applyBorder="1" applyAlignment="1">
      <alignment horizontal="center" vertical="center"/>
    </xf>
    <xf numFmtId="164" fontId="0" fillId="0" borderId="0" xfId="0" applyNumberFormat="1"/>
    <xf numFmtId="0" fontId="2" fillId="0" borderId="7" xfId="0" applyFont="1" applyBorder="1" applyAlignment="1" applyProtection="1">
      <alignment horizontal="center" vertical="center"/>
      <protection locked="0"/>
    </xf>
    <xf numFmtId="0" fontId="3" fillId="0" borderId="1" xfId="0" applyFont="1" applyBorder="1" applyAlignment="1" applyProtection="1">
      <alignment horizontal="center"/>
      <protection locked="0"/>
    </xf>
    <xf numFmtId="164" fontId="3" fillId="0" borderId="1" xfId="0" applyNumberFormat="1" applyFont="1" applyBorder="1" applyAlignment="1">
      <alignment horizontal="center" vertical="center" wrapText="1"/>
    </xf>
    <xf numFmtId="0" fontId="3" fillId="0" borderId="3" xfId="0" applyFont="1" applyBorder="1" applyAlignment="1">
      <alignment horizontal="center" vertical="center"/>
    </xf>
    <xf numFmtId="0" fontId="0" fillId="0" borderId="0" xfId="0" applyAlignment="1" applyProtection="1">
      <alignment horizontal="left" vertical="top" wrapText="1"/>
      <protection locked="0"/>
    </xf>
    <xf numFmtId="0" fontId="2" fillId="0" borderId="1" xfId="0" applyFont="1"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3" fillId="2"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left" vertical="top" wrapText="1"/>
      <protection locked="0"/>
    </xf>
    <xf numFmtId="0" fontId="1" fillId="0" borderId="0" xfId="0" applyFont="1"/>
    <xf numFmtId="0" fontId="1" fillId="0" borderId="0" xfId="0" applyFont="1" applyAlignment="1">
      <alignment horizontal="center" vertical="top"/>
    </xf>
    <xf numFmtId="0" fontId="0" fillId="0" borderId="0" xfId="0" applyAlignment="1">
      <alignment horizontal="left" vertical="top" wrapText="1"/>
    </xf>
    <xf numFmtId="0" fontId="0" fillId="0" borderId="0" xfId="0" applyAlignment="1" applyProtection="1">
      <alignment vertical="top" wrapText="1"/>
      <protection locked="0"/>
    </xf>
    <xf numFmtId="0" fontId="2" fillId="0" borderId="3" xfId="0" applyFont="1" applyBorder="1" applyAlignment="1" applyProtection="1">
      <alignment horizontal="center" vertical="center"/>
      <protection locked="0"/>
    </xf>
    <xf numFmtId="0" fontId="0" fillId="2" borderId="9" xfId="0" applyFill="1" applyBorder="1" applyAlignment="1" applyProtection="1">
      <alignment horizontal="left" vertical="top" wrapText="1"/>
      <protection locked="0"/>
    </xf>
    <xf numFmtId="0" fontId="1" fillId="0" borderId="0" xfId="0" applyFont="1" applyAlignment="1">
      <alignment horizontal="left" vertical="top" wrapText="1"/>
    </xf>
    <xf numFmtId="0" fontId="0" fillId="0" borderId="1" xfId="0" applyBorder="1" applyAlignment="1">
      <alignment vertical="top" wrapText="1"/>
    </xf>
    <xf numFmtId="0" fontId="0" fillId="0" borderId="0" xfId="0" applyAlignment="1">
      <alignment vertical="top" wrapText="1"/>
    </xf>
    <xf numFmtId="0" fontId="2" fillId="0" borderId="1" xfId="0" applyFont="1" applyBorder="1" applyAlignment="1" applyProtection="1">
      <alignment horizontal="center" vertical="top" wrapText="1"/>
      <protection locked="0"/>
    </xf>
    <xf numFmtId="0" fontId="2" fillId="0" borderId="1" xfId="0" applyFont="1" applyBorder="1" applyAlignment="1" applyProtection="1">
      <alignment vertical="center" wrapText="1"/>
      <protection locked="0"/>
    </xf>
    <xf numFmtId="0" fontId="5" fillId="0" borderId="1" xfId="0" applyFont="1" applyBorder="1" applyAlignment="1" applyProtection="1">
      <alignment horizontal="left" vertical="center" wrapText="1"/>
      <protection locked="0"/>
    </xf>
    <xf numFmtId="0" fontId="3" fillId="0" borderId="1" xfId="0" applyFont="1" applyBorder="1" applyAlignment="1">
      <alignment vertical="center" wrapText="1"/>
    </xf>
    <xf numFmtId="0" fontId="3" fillId="0" borderId="1" xfId="0" applyFont="1" applyBorder="1" applyAlignment="1" applyProtection="1">
      <alignment vertical="top" wrapText="1"/>
      <protection locked="0"/>
    </xf>
    <xf numFmtId="0" fontId="0" fillId="2" borderId="1" xfId="0"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3" fillId="3" borderId="1" xfId="0" applyFont="1" applyFill="1" applyBorder="1" applyAlignment="1" applyProtection="1">
      <alignment vertical="center" wrapText="1"/>
      <protection locked="0"/>
    </xf>
    <xf numFmtId="0" fontId="3" fillId="3" borderId="1" xfId="0" applyFont="1" applyFill="1" applyBorder="1" applyAlignment="1">
      <alignment horizontal="center" vertical="center"/>
    </xf>
    <xf numFmtId="0" fontId="0" fillId="3" borderId="0" xfId="0" applyFill="1" applyProtection="1">
      <protection locked="0"/>
    </xf>
    <xf numFmtId="0" fontId="3" fillId="3" borderId="1" xfId="0" applyFont="1" applyFill="1" applyBorder="1" applyAlignment="1" applyProtection="1">
      <alignment vertical="center"/>
      <protection locked="0"/>
    </xf>
    <xf numFmtId="0" fontId="3" fillId="3" borderId="1" xfId="0" applyFont="1" applyFill="1" applyBorder="1" applyAlignment="1" applyProtection="1">
      <alignment horizontal="center" vertical="center"/>
      <protection locked="0"/>
    </xf>
    <xf numFmtId="0" fontId="0" fillId="3" borderId="0" xfId="0" applyFill="1"/>
    <xf numFmtId="0" fontId="10" fillId="2"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center" vertical="center" wrapText="1"/>
      <protection locked="0"/>
    </xf>
    <xf numFmtId="0" fontId="3" fillId="3" borderId="5" xfId="0" applyFont="1" applyFill="1" applyBorder="1" applyAlignment="1">
      <alignment horizontal="center" vertical="center"/>
    </xf>
    <xf numFmtId="164" fontId="3" fillId="3" borderId="1" xfId="0" applyNumberFormat="1" applyFont="1" applyFill="1" applyBorder="1" applyAlignment="1">
      <alignment horizontal="center" vertical="center" wrapText="1"/>
    </xf>
    <xf numFmtId="0" fontId="2" fillId="3" borderId="1" xfId="0"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wrapText="1"/>
      <protection locked="0"/>
    </xf>
    <xf numFmtId="0" fontId="3" fillId="3" borderId="1" xfId="0" applyFont="1" applyFill="1" applyBorder="1" applyAlignment="1" applyProtection="1">
      <alignment horizontal="left" vertical="center"/>
      <protection locked="0"/>
    </xf>
    <xf numFmtId="164" fontId="3" fillId="3" borderId="1" xfId="0" applyNumberFormat="1" applyFont="1" applyFill="1" applyBorder="1" applyAlignment="1">
      <alignment horizontal="center" vertical="center"/>
    </xf>
    <xf numFmtId="0" fontId="2" fillId="3" borderId="1" xfId="0" applyFont="1" applyFill="1" applyBorder="1" applyAlignment="1" applyProtection="1">
      <alignment vertical="center" wrapText="1"/>
      <protection locked="0"/>
    </xf>
    <xf numFmtId="0" fontId="2" fillId="3" borderId="1" xfId="0" applyFont="1" applyFill="1" applyBorder="1" applyAlignment="1" applyProtection="1">
      <alignment vertical="center"/>
      <protection locked="0"/>
    </xf>
    <xf numFmtId="0" fontId="0" fillId="0" borderId="9" xfId="0" applyBorder="1" applyAlignment="1">
      <alignment vertical="center" wrapText="1"/>
    </xf>
    <xf numFmtId="0" fontId="2" fillId="0" borderId="8" xfId="0" applyFont="1" applyBorder="1" applyAlignment="1" applyProtection="1">
      <alignment horizontal="left" vertical="center" wrapText="1"/>
      <protection locked="0"/>
    </xf>
    <xf numFmtId="0" fontId="2" fillId="0" borderId="10" xfId="0" applyFont="1" applyBorder="1" applyAlignment="1" applyProtection="1">
      <alignment vertical="center" wrapText="1"/>
      <protection locked="0"/>
    </xf>
    <xf numFmtId="0" fontId="2" fillId="3" borderId="10" xfId="0" applyFont="1" applyFill="1" applyBorder="1" applyAlignment="1" applyProtection="1">
      <alignment vertical="center" wrapText="1"/>
      <protection locked="0"/>
    </xf>
    <xf numFmtId="0" fontId="0" fillId="0" borderId="1" xfId="0" applyBorder="1" applyAlignment="1">
      <alignment horizontal="center" vertical="center"/>
    </xf>
    <xf numFmtId="0" fontId="3" fillId="0" borderId="5" xfId="0" applyFont="1" applyBorder="1" applyAlignment="1" applyProtection="1">
      <alignment horizontal="center" vertical="center"/>
      <protection locked="0"/>
    </xf>
    <xf numFmtId="0" fontId="3" fillId="0" borderId="1" xfId="0" applyFont="1" applyBorder="1" applyAlignment="1" applyProtection="1">
      <alignment horizontal="left" vertical="top"/>
      <protection locked="0"/>
    </xf>
    <xf numFmtId="0" fontId="3" fillId="0" borderId="9" xfId="0" applyFont="1" applyBorder="1" applyAlignment="1" applyProtection="1">
      <alignment horizontal="left" vertical="top" wrapText="1"/>
      <protection locked="0"/>
    </xf>
    <xf numFmtId="0" fontId="0" fillId="0" borderId="12" xfId="0" applyBorder="1" applyAlignment="1">
      <alignment vertical="top" wrapText="1"/>
    </xf>
    <xf numFmtId="0" fontId="11" fillId="0" borderId="0" xfId="2" applyAlignment="1">
      <alignment vertical="top"/>
    </xf>
    <xf numFmtId="0" fontId="11" fillId="0" borderId="0" xfId="2" applyAlignment="1">
      <alignment vertical="top" wrapText="1"/>
    </xf>
    <xf numFmtId="0" fontId="11" fillId="0" borderId="0" xfId="2" applyAlignment="1"/>
    <xf numFmtId="0" fontId="3" fillId="3" borderId="7" xfId="0" applyFont="1" applyFill="1" applyBorder="1" applyAlignment="1">
      <alignment horizontal="center" vertical="center"/>
    </xf>
    <xf numFmtId="0" fontId="0" fillId="2" borderId="7" xfId="0" applyFill="1" applyBorder="1" applyAlignment="1" applyProtection="1">
      <alignment horizontal="left" vertical="top" wrapText="1"/>
      <protection locked="0"/>
    </xf>
    <xf numFmtId="0" fontId="3" fillId="2" borderId="7" xfId="0" applyFont="1" applyFill="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6" fillId="2" borderId="9" xfId="0" applyFont="1" applyFill="1" applyBorder="1" applyAlignment="1" applyProtection="1">
      <alignment horizontal="left" vertical="top" wrapText="1"/>
      <protection locked="0"/>
    </xf>
    <xf numFmtId="0" fontId="3" fillId="0" borderId="0" xfId="0" applyFont="1" applyAlignment="1" applyProtection="1">
      <alignment horizontal="center"/>
      <protection locked="0"/>
    </xf>
    <xf numFmtId="0" fontId="3" fillId="3" borderId="16" xfId="0" applyFont="1" applyFill="1" applyBorder="1" applyAlignment="1">
      <alignment horizontal="center" vertical="center"/>
    </xf>
    <xf numFmtId="0" fontId="0" fillId="2" borderId="16" xfId="0" applyFill="1" applyBorder="1" applyAlignment="1" applyProtection="1">
      <alignment horizontal="left" vertical="top" wrapText="1"/>
      <protection locked="0"/>
    </xf>
    <xf numFmtId="0" fontId="3" fillId="0" borderId="16" xfId="0" applyFont="1" applyBorder="1" applyAlignment="1" applyProtection="1">
      <alignment vertical="center" wrapText="1"/>
      <protection locked="0"/>
    </xf>
    <xf numFmtId="0" fontId="3" fillId="0" borderId="16" xfId="0" applyFont="1" applyBorder="1" applyAlignment="1" applyProtection="1">
      <alignment horizontal="left" vertical="top" wrapText="1"/>
      <protection locked="0"/>
    </xf>
    <xf numFmtId="165" fontId="3" fillId="0" borderId="1" xfId="1" applyNumberFormat="1" applyFont="1" applyFill="1" applyBorder="1" applyAlignment="1" applyProtection="1">
      <alignment vertical="center"/>
      <protection locked="0"/>
    </xf>
    <xf numFmtId="0" fontId="2" fillId="0" borderId="9" xfId="0" applyFont="1" applyBorder="1" applyAlignment="1" applyProtection="1">
      <alignment horizontal="left" vertical="center" wrapText="1"/>
      <protection locked="0"/>
    </xf>
    <xf numFmtId="0" fontId="2" fillId="0" borderId="9" xfId="0" applyFont="1" applyBorder="1" applyAlignment="1" applyProtection="1">
      <alignment horizontal="left" vertical="center"/>
      <protection locked="0"/>
    </xf>
    <xf numFmtId="0" fontId="0" fillId="0" borderId="0" xfId="0" applyAlignment="1">
      <alignment horizontal="left" vertical="top"/>
    </xf>
    <xf numFmtId="0" fontId="15" fillId="0" borderId="0" xfId="4">
      <alignment horizontal="left" vertical="top"/>
    </xf>
    <xf numFmtId="0" fontId="14" fillId="0" borderId="0" xfId="3" applyFont="1" applyAlignment="1">
      <alignment horizontal="left" vertical="center" wrapText="1"/>
    </xf>
    <xf numFmtId="0" fontId="16" fillId="0" borderId="0" xfId="5" applyAlignment="1">
      <alignment horizontal="left" vertical="top" wrapText="1"/>
    </xf>
    <xf numFmtId="0" fontId="17" fillId="0" borderId="0" xfId="4" applyFont="1" applyAlignment="1">
      <alignment horizontal="left" vertical="top" wrapText="1"/>
    </xf>
    <xf numFmtId="0" fontId="18" fillId="0" borderId="0" xfId="5" applyFont="1" applyAlignment="1">
      <alignment horizontal="left" vertical="center" wrapText="1"/>
    </xf>
    <xf numFmtId="0" fontId="19" fillId="0" borderId="0" xfId="4" applyFont="1" applyAlignment="1">
      <alignment vertical="top" wrapText="1"/>
    </xf>
    <xf numFmtId="0" fontId="19" fillId="0" borderId="0" xfId="6" applyFont="1" applyAlignment="1">
      <alignment horizontal="left" vertical="center" wrapText="1"/>
    </xf>
    <xf numFmtId="0" fontId="19" fillId="0" borderId="0" xfId="4" applyFont="1" applyAlignment="1">
      <alignment horizontal="left" vertical="center"/>
    </xf>
    <xf numFmtId="0" fontId="17" fillId="0" borderId="0" xfId="4" applyFont="1">
      <alignment horizontal="left" vertical="top"/>
    </xf>
    <xf numFmtId="0" fontId="15" fillId="0" borderId="2" xfId="4" applyBorder="1">
      <alignment horizontal="left" vertical="top"/>
    </xf>
    <xf numFmtId="0" fontId="1" fillId="0" borderId="0" xfId="0" applyFont="1" applyAlignment="1">
      <alignment horizontal="left" vertical="top"/>
    </xf>
    <xf numFmtId="49" fontId="1" fillId="0" borderId="0" xfId="0" applyNumberFormat="1" applyFont="1" applyAlignment="1">
      <alignment horizontal="left" vertical="top"/>
    </xf>
    <xf numFmtId="49" fontId="0" fillId="0" borderId="0" xfId="0" applyNumberFormat="1" applyAlignment="1">
      <alignment horizontal="left" vertical="top"/>
    </xf>
    <xf numFmtId="0" fontId="21" fillId="0" borderId="0" xfId="4" applyFont="1">
      <alignment horizontal="left" vertical="top"/>
    </xf>
    <xf numFmtId="0" fontId="15" fillId="0" borderId="0" xfId="4">
      <alignment horizontal="left" vertical="top"/>
    </xf>
    <xf numFmtId="0" fontId="21" fillId="0" borderId="0" xfId="4" applyFont="1" applyAlignment="1">
      <alignment horizontal="left" vertical="center" wrapText="1"/>
    </xf>
    <xf numFmtId="0" fontId="19" fillId="0" borderId="0" xfId="4" applyFont="1" applyAlignment="1">
      <alignment horizontal="left" vertical="center" wrapText="1"/>
    </xf>
    <xf numFmtId="0" fontId="14" fillId="0" borderId="6" xfId="3" applyFont="1" applyBorder="1" applyAlignment="1">
      <alignment horizontal="left" vertical="center" wrapText="1"/>
    </xf>
    <xf numFmtId="0" fontId="18" fillId="0" borderId="6" xfId="5" applyFont="1" applyBorder="1" applyAlignment="1">
      <alignment horizontal="left" vertical="center" wrapText="1"/>
    </xf>
    <xf numFmtId="0" fontId="18" fillId="0" borderId="0" xfId="5" applyFont="1" applyAlignment="1">
      <alignment horizontal="left" vertical="center" wrapText="1"/>
    </xf>
    <xf numFmtId="0" fontId="18" fillId="0" borderId="2" xfId="5" applyFont="1" applyBorder="1" applyAlignment="1">
      <alignment horizontal="left" vertical="center" wrapText="1"/>
    </xf>
    <xf numFmtId="0" fontId="19" fillId="0" borderId="4" xfId="5" applyFont="1" applyBorder="1" applyAlignment="1">
      <alignment horizontal="left" vertical="top" wrapText="1"/>
    </xf>
    <xf numFmtId="0" fontId="19" fillId="0" borderId="2" xfId="4" applyFont="1" applyBorder="1" applyAlignment="1">
      <alignment vertical="top" wrapText="1"/>
    </xf>
    <xf numFmtId="0" fontId="11" fillId="0" borderId="4" xfId="2" applyBorder="1" applyAlignment="1">
      <alignment vertical="top" wrapText="1"/>
    </xf>
    <xf numFmtId="0" fontId="0" fillId="0" borderId="0" xfId="0"/>
    <xf numFmtId="0" fontId="0" fillId="0" borderId="0" xfId="0" applyAlignment="1">
      <alignment horizontal="left" vertical="top"/>
    </xf>
    <xf numFmtId="0" fontId="0" fillId="0" borderId="0" xfId="0" applyAlignment="1">
      <alignment horizontal="left" vertical="top" wrapText="1"/>
    </xf>
    <xf numFmtId="0" fontId="1" fillId="0" borderId="0" xfId="0" applyFont="1"/>
    <xf numFmtId="0" fontId="0" fillId="0" borderId="0" xfId="0" applyAlignment="1">
      <alignment wrapText="1"/>
    </xf>
    <xf numFmtId="0" fontId="11" fillId="0" borderId="0" xfId="2" applyAlignment="1">
      <alignment horizontal="left" vertical="top"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pplyProtection="1">
      <alignment vertical="center"/>
      <protection locked="0"/>
    </xf>
    <xf numFmtId="0" fontId="3" fillId="0" borderId="5" xfId="0" applyFont="1" applyBorder="1" applyAlignment="1" applyProtection="1">
      <alignment vertical="center"/>
      <protection locked="0"/>
    </xf>
    <xf numFmtId="0" fontId="2" fillId="0" borderId="3"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3" fillId="0" borderId="7" xfId="0" applyFont="1" applyBorder="1" applyAlignment="1" applyProtection="1">
      <alignment vertical="center" wrapText="1"/>
      <protection locked="0"/>
    </xf>
    <xf numFmtId="0" fontId="3" fillId="0" borderId="8" xfId="0" applyFont="1" applyBorder="1" applyAlignment="1" applyProtection="1">
      <alignment vertical="center" wrapText="1"/>
      <protection locked="0"/>
    </xf>
    <xf numFmtId="0" fontId="0" fillId="0" borderId="8" xfId="0" applyBorder="1" applyAlignment="1">
      <alignment vertical="center" wrapText="1"/>
    </xf>
    <xf numFmtId="0" fontId="0" fillId="0" borderId="9" xfId="0" applyBorder="1" applyAlignment="1">
      <alignment vertical="center" wrapText="1"/>
    </xf>
    <xf numFmtId="0" fontId="3" fillId="0" borderId="1" xfId="0" applyFont="1" applyBorder="1" applyAlignment="1" applyProtection="1">
      <alignment horizontal="center" vertical="center"/>
      <protection locked="0"/>
    </xf>
    <xf numFmtId="0" fontId="0" fillId="0" borderId="1" xfId="0" applyBorder="1" applyAlignment="1">
      <alignment horizontal="center" vertical="center"/>
    </xf>
    <xf numFmtId="0" fontId="3" fillId="0" borderId="3" xfId="0" applyFont="1" applyBorder="1" applyAlignment="1" applyProtection="1">
      <alignment horizontal="left" vertical="top" wrapText="1"/>
      <protection locked="0"/>
    </xf>
    <xf numFmtId="0" fontId="0" fillId="0" borderId="4" xfId="0" applyBorder="1" applyAlignment="1">
      <alignment horizontal="left" vertical="top" wrapText="1"/>
    </xf>
    <xf numFmtId="0" fontId="0" fillId="0" borderId="5" xfId="0" applyBorder="1" applyAlignment="1">
      <alignment horizontal="left" vertical="top" wrapText="1"/>
    </xf>
    <xf numFmtId="0" fontId="3" fillId="0" borderId="1" xfId="0" applyFont="1" applyBorder="1" applyAlignment="1" applyProtection="1">
      <alignment horizontal="left" vertical="center" wrapText="1"/>
      <protection locked="0"/>
    </xf>
    <xf numFmtId="0" fontId="3" fillId="0" borderId="3"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7" xfId="0" applyFont="1" applyBorder="1" applyAlignment="1">
      <alignment vertical="center" wrapText="1"/>
    </xf>
    <xf numFmtId="0" fontId="3" fillId="0" borderId="9" xfId="0" applyFont="1" applyBorder="1" applyAlignment="1">
      <alignment vertical="center" wrapText="1"/>
    </xf>
    <xf numFmtId="0" fontId="3" fillId="0" borderId="3" xfId="0" applyFont="1" applyBorder="1" applyAlignment="1" applyProtection="1">
      <alignment horizontal="left" vertical="center" wrapText="1"/>
      <protection locked="0"/>
    </xf>
    <xf numFmtId="0" fontId="0" fillId="0" borderId="5" xfId="0" applyBorder="1" applyAlignment="1">
      <alignment horizontal="lef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3" fillId="0" borderId="3" xfId="0" applyFont="1" applyBorder="1" applyAlignment="1" applyProtection="1">
      <alignment horizontal="center" vertical="top"/>
      <protection locked="0"/>
    </xf>
    <xf numFmtId="0" fontId="3" fillId="0" borderId="4" xfId="0" applyFont="1" applyBorder="1" applyAlignment="1" applyProtection="1">
      <alignment horizontal="center" vertical="top"/>
      <protection locked="0"/>
    </xf>
    <xf numFmtId="0" fontId="3" fillId="0" borderId="5" xfId="0" applyFont="1" applyBorder="1" applyAlignment="1" applyProtection="1">
      <alignment horizontal="center" vertical="top"/>
      <protection locked="0"/>
    </xf>
    <xf numFmtId="0" fontId="0" fillId="0" borderId="3" xfId="0" applyBorder="1" applyAlignment="1" applyProtection="1">
      <alignment horizontal="center"/>
      <protection locked="0"/>
    </xf>
    <xf numFmtId="0" fontId="0" fillId="0" borderId="5" xfId="0" applyBorder="1" applyAlignment="1" applyProtection="1">
      <alignment horizontal="center"/>
      <protection locked="0"/>
    </xf>
    <xf numFmtId="22" fontId="0" fillId="0" borderId="3" xfId="0" applyNumberFormat="1" applyBorder="1" applyAlignment="1" applyProtection="1">
      <alignment horizontal="center"/>
      <protection locked="0"/>
    </xf>
    <xf numFmtId="0" fontId="0" fillId="0" borderId="5" xfId="0" applyBorder="1" applyAlignment="1">
      <alignmen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2" fillId="0" borderId="4"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3" fillId="0" borderId="4" xfId="0" applyFont="1" applyBorder="1" applyAlignment="1" applyProtection="1">
      <alignment horizontal="center" vertical="center" wrapText="1"/>
      <protection locked="0"/>
    </xf>
    <xf numFmtId="0" fontId="0" fillId="0" borderId="5" xfId="0" applyBorder="1" applyAlignment="1">
      <alignment horizontal="center" vertical="center" wrapText="1"/>
    </xf>
    <xf numFmtId="0" fontId="2" fillId="0" borderId="3" xfId="0" applyFont="1" applyBorder="1" applyAlignment="1" applyProtection="1">
      <alignment horizontal="center" vertical="center" wrapText="1"/>
      <protection locked="0"/>
    </xf>
    <xf numFmtId="0" fontId="0" fillId="0" borderId="4" xfId="0" applyBorder="1" applyAlignment="1">
      <alignment horizontal="center" vertical="center" wrapText="1"/>
    </xf>
    <xf numFmtId="0" fontId="3" fillId="0" borderId="3" xfId="0" applyFont="1" applyBorder="1" applyAlignment="1" applyProtection="1">
      <alignment vertical="center" wrapText="1"/>
      <protection locked="0"/>
    </xf>
    <xf numFmtId="0" fontId="0" fillId="0" borderId="5" xfId="0" applyBorder="1" applyAlignment="1">
      <alignment vertical="center" wrapText="1"/>
    </xf>
    <xf numFmtId="0" fontId="3" fillId="0" borderId="1" xfId="0" applyFont="1" applyBorder="1" applyAlignment="1" applyProtection="1">
      <alignment horizontal="left" vertical="top" wrapText="1"/>
      <protection locked="0"/>
    </xf>
    <xf numFmtId="0" fontId="3" fillId="0" borderId="10"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0" fontId="3" fillId="0" borderId="13" xfId="0" applyFont="1" applyBorder="1" applyAlignment="1" applyProtection="1">
      <alignment horizontal="left" vertical="center" wrapText="1"/>
      <protection locked="0"/>
    </xf>
    <xf numFmtId="0" fontId="3" fillId="0" borderId="14" xfId="0" applyFont="1" applyBorder="1" applyAlignment="1" applyProtection="1">
      <alignment horizontal="left" vertical="center" wrapText="1"/>
      <protection locked="0"/>
    </xf>
    <xf numFmtId="0" fontId="3" fillId="0" borderId="15" xfId="0" applyFont="1" applyBorder="1" applyAlignment="1" applyProtection="1">
      <alignment horizontal="left" vertical="center" wrapText="1"/>
      <protection locked="0"/>
    </xf>
    <xf numFmtId="0" fontId="1" fillId="0" borderId="1" xfId="0" applyFont="1" applyBorder="1" applyAlignment="1" applyProtection="1">
      <alignment horizontal="center" vertical="center"/>
      <protection locked="0"/>
    </xf>
    <xf numFmtId="0" fontId="1" fillId="0" borderId="0" xfId="0" applyFont="1" applyAlignment="1" applyProtection="1">
      <alignment horizontal="left" vertical="top" wrapText="1"/>
      <protection locked="0"/>
    </xf>
    <xf numFmtId="0" fontId="3" fillId="0" borderId="1" xfId="0" applyFont="1" applyBorder="1" applyAlignment="1" applyProtection="1">
      <alignment horizontal="center" vertical="center" wrapText="1"/>
      <protection locked="0"/>
    </xf>
    <xf numFmtId="0" fontId="3" fillId="0" borderId="1" xfId="0" applyFont="1" applyBorder="1" applyAlignment="1" applyProtection="1">
      <alignment vertical="center"/>
      <protection locked="0"/>
    </xf>
    <xf numFmtId="0" fontId="0" fillId="0" borderId="1" xfId="0" applyBorder="1" applyAlignment="1">
      <alignment vertical="center"/>
    </xf>
    <xf numFmtId="0" fontId="3" fillId="0" borderId="1" xfId="0" applyFont="1" applyBorder="1" applyAlignment="1" applyProtection="1">
      <alignment vertical="center" wrapText="1"/>
      <protection locked="0"/>
    </xf>
    <xf numFmtId="0" fontId="0" fillId="0" borderId="1" xfId="0" applyBorder="1" applyAlignment="1">
      <alignment vertical="center" wrapText="1"/>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1" fillId="0" borderId="1" xfId="0" applyFont="1" applyBorder="1" applyAlignment="1" applyProtection="1">
      <alignment horizontal="left" vertical="top" wrapText="1"/>
      <protection locked="0"/>
    </xf>
    <xf numFmtId="0" fontId="0" fillId="0" borderId="1" xfId="0" applyBorder="1" applyAlignment="1">
      <alignment horizontal="left" vertical="top" wrapText="1"/>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3" fillId="0" borderId="12" xfId="0"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1" fillId="2" borderId="1" xfId="0" applyFont="1" applyFill="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3" fillId="0" borderId="1" xfId="0" applyFont="1" applyBorder="1" applyAlignment="1" applyProtection="1">
      <alignment horizontal="left" vertical="center"/>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2" fillId="0" borderId="4" xfId="0" applyFont="1" applyBorder="1" applyAlignment="1" applyProtection="1">
      <alignment horizontal="center" vertical="center" wrapText="1"/>
      <protection locked="0"/>
    </xf>
    <xf numFmtId="0" fontId="3" fillId="0" borderId="3"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14"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0" fontId="2" fillId="0" borderId="8" xfId="0" applyFont="1" applyBorder="1" applyAlignment="1" applyProtection="1">
      <alignment horizontal="left" vertical="center"/>
      <protection locked="0"/>
    </xf>
    <xf numFmtId="0" fontId="2" fillId="0" borderId="9" xfId="0" applyFont="1" applyBorder="1" applyAlignment="1" applyProtection="1">
      <alignment horizontal="left" vertical="center"/>
      <protection locked="0"/>
    </xf>
    <xf numFmtId="0" fontId="2" fillId="0" borderId="1"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3" fillId="0" borderId="3"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0" fillId="0" borderId="8" xfId="0" applyBorder="1" applyAlignment="1" applyProtection="1">
      <alignment horizontal="left" vertical="center" wrapText="1"/>
      <protection locked="0"/>
    </xf>
    <xf numFmtId="0" fontId="0" fillId="0" borderId="9" xfId="0" applyBorder="1" applyAlignment="1" applyProtection="1">
      <alignment horizontal="left" vertical="center" wrapText="1"/>
      <protection locked="0"/>
    </xf>
    <xf numFmtId="0" fontId="3" fillId="0" borderId="3" xfId="0" applyFont="1" applyBorder="1" applyAlignment="1" applyProtection="1">
      <alignment horizontal="right" vertical="center"/>
      <protection locked="0"/>
    </xf>
    <xf numFmtId="0" fontId="3" fillId="0" borderId="4" xfId="0" applyFont="1" applyBorder="1" applyAlignment="1" applyProtection="1">
      <alignment horizontal="right" vertical="center"/>
      <protection locked="0"/>
    </xf>
    <xf numFmtId="0" fontId="3" fillId="0" borderId="5" xfId="0" applyFont="1" applyBorder="1" applyAlignment="1" applyProtection="1">
      <alignment horizontal="right" vertical="center"/>
      <protection locked="0"/>
    </xf>
    <xf numFmtId="0" fontId="0" fillId="0" borderId="4" xfId="0" applyBorder="1" applyAlignment="1" applyProtection="1">
      <alignment horizontal="center"/>
      <protection locked="0"/>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3" borderId="3"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protection locked="0"/>
    </xf>
    <xf numFmtId="0" fontId="2" fillId="3" borderId="7" xfId="0" applyFont="1" applyFill="1" applyBorder="1" applyAlignment="1" applyProtection="1">
      <alignment horizontal="center" vertical="center" wrapText="1"/>
      <protection locked="0"/>
    </xf>
    <xf numFmtId="0" fontId="2" fillId="3" borderId="8"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center" vertical="center" wrapText="1"/>
      <protection locked="0"/>
    </xf>
    <xf numFmtId="0" fontId="0" fillId="0" borderId="3" xfId="0" applyBorder="1" applyAlignment="1" applyProtection="1">
      <alignment horizontal="center" wrapText="1"/>
      <protection locked="0"/>
    </xf>
    <xf numFmtId="0" fontId="0" fillId="0" borderId="4" xfId="0" applyBorder="1" applyAlignment="1" applyProtection="1">
      <alignment horizontal="center" wrapText="1"/>
      <protection locked="0"/>
    </xf>
    <xf numFmtId="0" fontId="0" fillId="0" borderId="5" xfId="0" applyBorder="1" applyAlignment="1" applyProtection="1">
      <alignment horizontal="center" wrapText="1"/>
      <protection locked="0"/>
    </xf>
    <xf numFmtId="0" fontId="0" fillId="0" borderId="10" xfId="0" applyBorder="1" applyAlignment="1" applyProtection="1">
      <alignment horizontal="center" wrapText="1"/>
      <protection locked="0"/>
    </xf>
    <xf numFmtId="0" fontId="0" fillId="0" borderId="6" xfId="0" applyBorder="1" applyAlignment="1" applyProtection="1">
      <alignment horizontal="center" wrapText="1"/>
      <protection locked="0"/>
    </xf>
    <xf numFmtId="0" fontId="0" fillId="0" borderId="11" xfId="0" applyBorder="1" applyAlignment="1" applyProtection="1">
      <alignment horizontal="center" wrapText="1"/>
      <protection locked="0"/>
    </xf>
    <xf numFmtId="0" fontId="0" fillId="0" borderId="14" xfId="0" applyBorder="1" applyAlignment="1" applyProtection="1">
      <alignment horizontal="center" vertical="center" wrapText="1"/>
      <protection locked="0"/>
    </xf>
    <xf numFmtId="0" fontId="0" fillId="0" borderId="2"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3" fillId="3" borderId="14" xfId="0" applyFont="1" applyFill="1" applyBorder="1" applyAlignment="1" applyProtection="1">
      <alignment horizontal="center" vertical="center" wrapText="1"/>
      <protection locked="0"/>
    </xf>
    <xf numFmtId="0" fontId="3" fillId="3" borderId="2" xfId="0" applyFont="1" applyFill="1" applyBorder="1" applyAlignment="1" applyProtection="1">
      <alignment horizontal="center" vertical="center" wrapText="1"/>
      <protection locked="0"/>
    </xf>
    <xf numFmtId="0" fontId="3" fillId="3" borderId="15" xfId="0" applyFont="1" applyFill="1" applyBorder="1" applyAlignment="1" applyProtection="1">
      <alignment horizontal="center" vertical="center" wrapText="1"/>
      <protection locked="0"/>
    </xf>
    <xf numFmtId="0" fontId="3" fillId="3" borderId="7"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center" vertical="center" wrapText="1"/>
      <protection locked="0"/>
    </xf>
    <xf numFmtId="0" fontId="3" fillId="3" borderId="9"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0" fillId="2" borderId="1" xfId="0" applyFill="1" applyBorder="1" applyAlignment="1" applyProtection="1">
      <alignment horizontal="left" vertical="top" wrapText="1"/>
      <protection locked="0"/>
    </xf>
    <xf numFmtId="0" fontId="2" fillId="0" borderId="10"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5" fillId="0" borderId="1" xfId="0" applyFont="1" applyBorder="1" applyAlignment="1" applyProtection="1">
      <alignment horizontal="left" vertical="center" wrapText="1"/>
      <protection locked="0"/>
    </xf>
    <xf numFmtId="0" fontId="3" fillId="0" borderId="16" xfId="0" applyFont="1" applyBorder="1" applyAlignment="1" applyProtection="1">
      <alignment horizontal="center" vertical="center"/>
      <protection locked="0"/>
    </xf>
    <xf numFmtId="0" fontId="3" fillId="3" borderId="16" xfId="0" applyFont="1" applyFill="1" applyBorder="1" applyAlignment="1">
      <alignment horizontal="center" vertical="center"/>
    </xf>
    <xf numFmtId="0" fontId="5" fillId="0" borderId="1" xfId="0" applyFont="1" applyBorder="1" applyAlignment="1" applyProtection="1">
      <alignment horizontal="left" vertical="center"/>
      <protection locked="0"/>
    </xf>
    <xf numFmtId="0" fontId="3" fillId="0" borderId="7" xfId="0" applyFont="1" applyBorder="1" applyAlignment="1" applyProtection="1">
      <alignment horizontal="center" vertical="center"/>
      <protection locked="0"/>
    </xf>
    <xf numFmtId="0" fontId="3" fillId="0" borderId="17" xfId="0" applyFont="1" applyBorder="1" applyAlignment="1" applyProtection="1">
      <alignment horizontal="left" vertical="center" wrapText="1"/>
      <protection locked="0"/>
    </xf>
    <xf numFmtId="0" fontId="3" fillId="0" borderId="18" xfId="0" applyFont="1" applyBorder="1" applyAlignment="1" applyProtection="1">
      <alignment horizontal="left" vertical="center" wrapText="1"/>
      <protection locked="0"/>
    </xf>
    <xf numFmtId="0" fontId="3" fillId="0" borderId="19" xfId="0" applyFont="1" applyBorder="1" applyAlignment="1" applyProtection="1">
      <alignment horizontal="left" vertical="center" wrapText="1"/>
      <protection locked="0"/>
    </xf>
    <xf numFmtId="0" fontId="3" fillId="3" borderId="16" xfId="0" applyFont="1" applyFill="1" applyBorder="1" applyAlignment="1" applyProtection="1">
      <alignment horizontal="left" vertical="center" wrapText="1"/>
      <protection locked="0"/>
    </xf>
    <xf numFmtId="0" fontId="3" fillId="0" borderId="7" xfId="0" applyFont="1" applyBorder="1" applyAlignment="1" applyProtection="1">
      <alignment horizontal="center" vertical="center" wrapText="1"/>
      <protection locked="0"/>
    </xf>
    <xf numFmtId="0" fontId="3" fillId="3" borderId="3"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xf numFmtId="0" fontId="3" fillId="3" borderId="5"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164" fontId="3" fillId="0" borderId="3"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5" fontId="3" fillId="0" borderId="3" xfId="1" applyNumberFormat="1" applyFont="1" applyBorder="1" applyAlignment="1" applyProtection="1">
      <alignment horizontal="center" vertical="center"/>
      <protection locked="0"/>
    </xf>
    <xf numFmtId="165" fontId="3" fillId="0" borderId="4" xfId="1" applyNumberFormat="1" applyFont="1" applyBorder="1" applyAlignment="1" applyProtection="1">
      <alignment horizontal="center" vertical="center"/>
      <protection locked="0"/>
    </xf>
    <xf numFmtId="165" fontId="3" fillId="3" borderId="3" xfId="1" applyNumberFormat="1" applyFont="1" applyFill="1" applyBorder="1" applyAlignment="1" applyProtection="1">
      <alignment horizontal="center" vertical="center"/>
      <protection locked="0"/>
    </xf>
    <xf numFmtId="165" fontId="3" fillId="3" borderId="5" xfId="1" applyNumberFormat="1" applyFont="1" applyFill="1" applyBorder="1" applyAlignment="1" applyProtection="1">
      <alignment horizontal="center" vertical="center"/>
      <protection locked="0"/>
    </xf>
    <xf numFmtId="0" fontId="2" fillId="3" borderId="7" xfId="0" applyFont="1" applyFill="1" applyBorder="1" applyAlignment="1" applyProtection="1">
      <alignment horizontal="left" vertical="center" wrapText="1"/>
      <protection locked="0"/>
    </xf>
    <xf numFmtId="0" fontId="2" fillId="3" borderId="8" xfId="0" applyFont="1" applyFill="1" applyBorder="1" applyAlignment="1" applyProtection="1">
      <alignment horizontal="left" vertical="center" wrapText="1"/>
      <protection locked="0"/>
    </xf>
    <xf numFmtId="0" fontId="2" fillId="3" borderId="9" xfId="0" applyFont="1" applyFill="1" applyBorder="1" applyAlignment="1" applyProtection="1">
      <alignment horizontal="left" vertical="center" wrapText="1"/>
      <protection locked="0"/>
    </xf>
    <xf numFmtId="0" fontId="3" fillId="3" borderId="10" xfId="0" applyFont="1" applyFill="1" applyBorder="1" applyAlignment="1" applyProtection="1">
      <alignment horizontal="left" vertical="center" wrapText="1"/>
      <protection locked="0"/>
    </xf>
    <xf numFmtId="0" fontId="3" fillId="3" borderId="6" xfId="0" applyFont="1" applyFill="1" applyBorder="1" applyAlignment="1" applyProtection="1">
      <alignment horizontal="left" vertical="center" wrapText="1"/>
      <protection locked="0"/>
    </xf>
    <xf numFmtId="0" fontId="3" fillId="3" borderId="11" xfId="0" applyFont="1" applyFill="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1" fillId="3" borderId="1" xfId="0" applyFont="1" applyFill="1" applyBorder="1" applyAlignment="1" applyProtection="1">
      <alignment horizontal="center" vertical="center"/>
      <protection locked="0"/>
    </xf>
    <xf numFmtId="0" fontId="3" fillId="3" borderId="1" xfId="0"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protection locked="0"/>
    </xf>
    <xf numFmtId="0" fontId="2" fillId="3" borderId="3"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3"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protection locked="0"/>
    </xf>
    <xf numFmtId="0" fontId="2" fillId="3" borderId="7" xfId="0" applyFont="1" applyFill="1" applyBorder="1" applyAlignment="1" applyProtection="1">
      <alignment horizontal="left" vertical="center"/>
      <protection locked="0"/>
    </xf>
    <xf numFmtId="0" fontId="2" fillId="3" borderId="8" xfId="0" applyFont="1" applyFill="1" applyBorder="1" applyAlignment="1" applyProtection="1">
      <alignment horizontal="left" vertical="center"/>
      <protection locked="0"/>
    </xf>
    <xf numFmtId="0" fontId="2" fillId="3" borderId="9" xfId="0" applyFont="1" applyFill="1" applyBorder="1" applyAlignment="1" applyProtection="1">
      <alignment horizontal="left" vertical="center"/>
      <protection locked="0"/>
    </xf>
    <xf numFmtId="0" fontId="3" fillId="3" borderId="10" xfId="0" applyFont="1" applyFill="1" applyBorder="1" applyAlignment="1" applyProtection="1">
      <alignment horizontal="center" vertical="center" wrapText="1"/>
      <protection locked="0"/>
    </xf>
    <xf numFmtId="0" fontId="3" fillId="3" borderId="6" xfId="0" applyFont="1" applyFill="1" applyBorder="1" applyAlignment="1" applyProtection="1">
      <alignment horizontal="center" vertical="center" wrapText="1"/>
      <protection locked="0"/>
    </xf>
    <xf numFmtId="0" fontId="3" fillId="3" borderId="11" xfId="0" applyFont="1" applyFill="1" applyBorder="1" applyAlignment="1" applyProtection="1">
      <alignment horizontal="center" vertical="center" wrapText="1"/>
      <protection locked="0"/>
    </xf>
    <xf numFmtId="0" fontId="3" fillId="3" borderId="12" xfId="0" applyFont="1" applyFill="1" applyBorder="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0" fillId="0" borderId="0" xfId="0" applyAlignment="1" applyProtection="1">
      <alignment horizontal="center" vertical="center"/>
      <protection locked="0"/>
    </xf>
    <xf numFmtId="0" fontId="0" fillId="2" borderId="7" xfId="0" applyFill="1" applyBorder="1" applyAlignment="1" applyProtection="1">
      <alignment horizontal="center" vertical="center"/>
      <protection locked="0"/>
    </xf>
    <xf numFmtId="0" fontId="0" fillId="2" borderId="8" xfId="0" applyFill="1" applyBorder="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0" fontId="0" fillId="3" borderId="3" xfId="0" applyFill="1" applyBorder="1" applyAlignment="1" applyProtection="1">
      <alignment horizontal="center"/>
      <protection locked="0"/>
    </xf>
    <xf numFmtId="0" fontId="0" fillId="3" borderId="5" xfId="0" applyFill="1" applyBorder="1" applyAlignment="1" applyProtection="1">
      <alignment horizontal="center"/>
      <protection locked="0"/>
    </xf>
    <xf numFmtId="22" fontId="0" fillId="3" borderId="3" xfId="0" applyNumberFormat="1" applyFill="1" applyBorder="1" applyAlignment="1" applyProtection="1">
      <alignment horizontal="center"/>
      <protection locked="0"/>
    </xf>
    <xf numFmtId="0" fontId="5" fillId="0" borderId="1" xfId="0" applyFont="1" applyBorder="1" applyAlignment="1" applyProtection="1">
      <alignment horizontal="left" vertical="top" wrapText="1"/>
      <protection locked="0"/>
    </xf>
    <xf numFmtId="0" fontId="3" fillId="3" borderId="1" xfId="0" applyFont="1" applyFill="1" applyBorder="1" applyAlignment="1" applyProtection="1">
      <alignment horizontal="left" vertical="center" wrapText="1"/>
      <protection locked="0"/>
    </xf>
    <xf numFmtId="0" fontId="3" fillId="3" borderId="3" xfId="0" applyFont="1" applyFill="1" applyBorder="1" applyAlignment="1" applyProtection="1">
      <alignment horizontal="left" vertical="center" wrapText="1"/>
      <protection locked="0"/>
    </xf>
    <xf numFmtId="0" fontId="3" fillId="3" borderId="5" xfId="0" applyFont="1" applyFill="1" applyBorder="1" applyAlignment="1" applyProtection="1">
      <alignment horizontal="left" vertical="center" wrapText="1"/>
      <protection locked="0"/>
    </xf>
    <xf numFmtId="0" fontId="3" fillId="0" borderId="1" xfId="0" applyFont="1" applyBorder="1" applyAlignment="1">
      <alignment horizontal="center" vertical="center"/>
    </xf>
    <xf numFmtId="0" fontId="2" fillId="0" borderId="7" xfId="0" applyFont="1" applyBorder="1" applyAlignment="1" applyProtection="1">
      <alignment horizontal="left" vertical="center"/>
      <protection locked="0"/>
    </xf>
    <xf numFmtId="0" fontId="3" fillId="3" borderId="14" xfId="0" applyFont="1" applyFill="1" applyBorder="1" applyAlignment="1" applyProtection="1">
      <alignment horizontal="left" vertical="center" wrapText="1"/>
      <protection locked="0"/>
    </xf>
    <xf numFmtId="164" fontId="3" fillId="3" borderId="7" xfId="0" applyNumberFormat="1" applyFont="1" applyFill="1" applyBorder="1" applyAlignment="1">
      <alignment horizontal="center" vertical="center"/>
    </xf>
    <xf numFmtId="164" fontId="3" fillId="3" borderId="9" xfId="0" applyNumberFormat="1" applyFont="1" applyFill="1" applyBorder="1" applyAlignment="1">
      <alignment horizontal="center" vertical="center"/>
    </xf>
    <xf numFmtId="0" fontId="2" fillId="3" borderId="1" xfId="0" applyFont="1" applyFill="1" applyBorder="1" applyAlignment="1" applyProtection="1">
      <alignment vertical="center"/>
      <protection locked="0"/>
    </xf>
    <xf numFmtId="0" fontId="3" fillId="0" borderId="1" xfId="0" applyFont="1" applyBorder="1" applyAlignment="1" applyProtection="1">
      <alignment horizontal="left" vertical="top"/>
      <protection locked="0"/>
    </xf>
    <xf numFmtId="0" fontId="6" fillId="0" borderId="1" xfId="0" applyFont="1" applyBorder="1" applyAlignment="1" applyProtection="1">
      <alignment horizontal="left" vertical="top" wrapText="1"/>
      <protection locked="0"/>
    </xf>
    <xf numFmtId="0" fontId="0" fillId="2" borderId="7" xfId="0" applyFill="1" applyBorder="1" applyAlignment="1" applyProtection="1">
      <alignment horizontal="left" vertical="top" wrapText="1"/>
      <protection locked="0"/>
    </xf>
    <xf numFmtId="0" fontId="0" fillId="0" borderId="8" xfId="0" applyBorder="1" applyAlignment="1">
      <alignment horizontal="left" vertical="top" wrapText="1"/>
    </xf>
    <xf numFmtId="0" fontId="0" fillId="0" borderId="9" xfId="0" applyBorder="1" applyAlignment="1">
      <alignment horizontal="left" vertical="top" wrapText="1"/>
    </xf>
    <xf numFmtId="0" fontId="2" fillId="0" borderId="11" xfId="0" applyFont="1" applyBorder="1" applyAlignment="1" applyProtection="1">
      <alignment vertical="center" wrapText="1"/>
      <protection locked="0"/>
    </xf>
    <xf numFmtId="0" fontId="2" fillId="0" borderId="13" xfId="0" applyFont="1" applyBorder="1" applyAlignment="1" applyProtection="1">
      <alignment vertical="center" wrapText="1"/>
      <protection locked="0"/>
    </xf>
    <xf numFmtId="0" fontId="2" fillId="0" borderId="15" xfId="0" applyFont="1" applyBorder="1" applyAlignment="1" applyProtection="1">
      <alignment vertical="center" wrapText="1"/>
      <protection locked="0"/>
    </xf>
    <xf numFmtId="0" fontId="2" fillId="0" borderId="7" xfId="0" applyFont="1" applyBorder="1" applyAlignment="1" applyProtection="1">
      <alignment vertical="center"/>
      <protection locked="0"/>
    </xf>
    <xf numFmtId="0" fontId="2" fillId="0" borderId="9" xfId="0" applyFont="1" applyBorder="1" applyAlignment="1" applyProtection="1">
      <alignment vertical="center"/>
      <protection locked="0"/>
    </xf>
    <xf numFmtId="0" fontId="2" fillId="0" borderId="1" xfId="0" applyFont="1" applyBorder="1" applyAlignment="1" applyProtection="1">
      <alignment horizontal="left" vertical="center"/>
      <protection locked="0"/>
    </xf>
    <xf numFmtId="0" fontId="0" fillId="2" borderId="8"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0" fontId="3" fillId="2" borderId="7" xfId="0" applyFont="1" applyFill="1" applyBorder="1" applyAlignment="1" applyProtection="1">
      <alignment horizontal="left" vertical="top" wrapText="1"/>
      <protection locked="0"/>
    </xf>
    <xf numFmtId="0" fontId="3" fillId="2" borderId="8" xfId="0" applyFont="1" applyFill="1" applyBorder="1" applyAlignment="1" applyProtection="1">
      <alignment horizontal="left" vertical="top" wrapText="1"/>
      <protection locked="0"/>
    </xf>
    <xf numFmtId="0" fontId="3" fillId="2" borderId="9" xfId="0" applyFont="1" applyFill="1" applyBorder="1" applyAlignment="1" applyProtection="1">
      <alignment horizontal="left" vertical="top" wrapText="1"/>
      <protection locked="0"/>
    </xf>
    <xf numFmtId="0" fontId="0" fillId="0" borderId="9" xfId="0" applyBorder="1" applyAlignment="1">
      <alignment vertical="center"/>
    </xf>
    <xf numFmtId="0" fontId="8" fillId="0" borderId="3" xfId="0" applyFont="1" applyBorder="1" applyAlignment="1">
      <alignment horizontal="left" vertical="center" wrapText="1"/>
    </xf>
    <xf numFmtId="0" fontId="0" fillId="0" borderId="4" xfId="0" applyBorder="1" applyAlignment="1">
      <alignment vertical="center" wrapText="1"/>
    </xf>
    <xf numFmtId="0" fontId="0" fillId="0" borderId="12" xfId="0" applyBorder="1" applyAlignment="1">
      <alignment horizontal="center" vertical="center"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2" xfId="0" applyBorder="1" applyAlignment="1">
      <alignment horizontal="center" vertical="center" wrapText="1"/>
    </xf>
    <xf numFmtId="0" fontId="0" fillId="0" borderId="15" xfId="0" applyBorder="1" applyAlignment="1">
      <alignment horizontal="center" vertical="center" wrapText="1"/>
    </xf>
    <xf numFmtId="0" fontId="0" fillId="2" borderId="7" xfId="0" applyFill="1" applyBorder="1" applyAlignment="1" applyProtection="1">
      <alignment horizontal="center" vertical="top" wrapText="1"/>
      <protection locked="0"/>
    </xf>
    <xf numFmtId="0" fontId="0" fillId="2" borderId="9" xfId="0" applyFill="1" applyBorder="1" applyAlignment="1" applyProtection="1">
      <alignment horizontal="center" vertical="top" wrapText="1"/>
      <protection locked="0"/>
    </xf>
    <xf numFmtId="164" fontId="3" fillId="0" borderId="7" xfId="0" applyNumberFormat="1" applyFont="1" applyBorder="1" applyAlignment="1">
      <alignment horizontal="center" vertical="center"/>
    </xf>
    <xf numFmtId="0" fontId="5"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164" fontId="3" fillId="0" borderId="7" xfId="0" applyNumberFormat="1" applyFont="1" applyBorder="1" applyAlignment="1" applyProtection="1">
      <alignment horizontal="left" vertical="top" wrapText="1"/>
      <protection locked="0"/>
    </xf>
    <xf numFmtId="164" fontId="3" fillId="0" borderId="8" xfId="0" applyNumberFormat="1" applyFont="1" applyBorder="1" applyAlignment="1" applyProtection="1">
      <alignment horizontal="left" vertical="top" wrapText="1"/>
      <protection locked="0"/>
    </xf>
    <xf numFmtId="164" fontId="3" fillId="0" borderId="9" xfId="0" applyNumberFormat="1" applyFont="1" applyBorder="1" applyAlignment="1" applyProtection="1">
      <alignment horizontal="left" vertical="top" wrapText="1"/>
      <protection locked="0"/>
    </xf>
    <xf numFmtId="0" fontId="1" fillId="0" borderId="0" xfId="0" applyFont="1" applyAlignment="1">
      <alignment horizontal="left" vertical="top"/>
    </xf>
  </cellXfs>
  <cellStyles count="7">
    <cellStyle name="B    Body text 2" xfId="6" xr:uid="{52531D9C-A987-4039-8F34-E0253FB49EEC}"/>
    <cellStyle name="Comma" xfId="1" builtinId="3"/>
    <cellStyle name="H1   Heading 1st Level" xfId="3" xr:uid="{686DDE68-5952-4B8D-BF5E-710355823896}"/>
    <cellStyle name="H2   Heading 2nd Level" xfId="5" xr:uid="{7A0DDF3B-D2BD-44B5-850B-B4F330960A66}"/>
    <cellStyle name="Hyperlink" xfId="2" builtinId="8"/>
    <cellStyle name="Normal" xfId="0" builtinId="0"/>
    <cellStyle name="Normal 2" xfId="4" xr:uid="{9754CAFF-E9F9-4CED-B55D-A51AA08DCE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Drop" dropLines="3" dropStyle="combo" dx="19" fmlaLink="$J$9" fmlaRange="FormData!$B$2:$B$4" noThreeD="1" sel="1" val="0"/>
</file>

<file path=xl/ctrlProps/ctrlProp10.xml><?xml version="1.0" encoding="utf-8"?>
<formControlPr xmlns="http://schemas.microsoft.com/office/spreadsheetml/2009/9/main" objectType="Drop" dropLines="3" dropStyle="combo" dx="19" fmlaLink="$J$8" fmlaRange="FormData!$B$2:$B$4" noThreeD="1" sel="1" val="0"/>
</file>

<file path=xl/ctrlProps/ctrlProp100.xml><?xml version="1.0" encoding="utf-8"?>
<formControlPr xmlns="http://schemas.microsoft.com/office/spreadsheetml/2009/9/main" objectType="Drop" dropLines="3" dropStyle="combo" dx="19" fmlaLink="$J$12" fmlaRange="FormData!$B$2:$B$4" noThreeD="1" sel="1" val="0"/>
</file>

<file path=xl/ctrlProps/ctrlProp101.xml><?xml version="1.0" encoding="utf-8"?>
<formControlPr xmlns="http://schemas.microsoft.com/office/spreadsheetml/2009/9/main" objectType="Drop" dropLines="3" dropStyle="combo" dx="19" fmlaLink="$J$13" fmlaRange="FormData!$B$2:$B$4" noThreeD="1" sel="1" val="0"/>
</file>

<file path=xl/ctrlProps/ctrlProp102.xml><?xml version="1.0" encoding="utf-8"?>
<formControlPr xmlns="http://schemas.microsoft.com/office/spreadsheetml/2009/9/main" objectType="Drop" dropLines="3" dropStyle="combo" dx="19" fmlaLink="$J$15" fmlaRange="FormData!$B$2:$B$4" noThreeD="1" sel="1" val="0"/>
</file>

<file path=xl/ctrlProps/ctrlProp103.xml><?xml version="1.0" encoding="utf-8"?>
<formControlPr xmlns="http://schemas.microsoft.com/office/spreadsheetml/2009/9/main" objectType="Drop" dropLines="3" dropStyle="combo" dx="19" fmlaLink="$J$17" fmlaRange="FormData!$B$7:$B$9" noThreeD="1" sel="1" val="0"/>
</file>

<file path=xl/ctrlProps/ctrlProp104.xml><?xml version="1.0" encoding="utf-8"?>
<formControlPr xmlns="http://schemas.microsoft.com/office/spreadsheetml/2009/9/main" objectType="Drop" dropLines="3" dropStyle="combo" dx="19" fmlaLink="$J$18" fmlaRange="FormData!$B$7:$B$9" noThreeD="1" sel="1" val="0"/>
</file>

<file path=xl/ctrlProps/ctrlProp105.xml><?xml version="1.0" encoding="utf-8"?>
<formControlPr xmlns="http://schemas.microsoft.com/office/spreadsheetml/2009/9/main" objectType="Drop" dropLines="3" dropStyle="combo" dx="19" fmlaLink="$J$19" fmlaRange="FormData!$B$7:$B$9" noThreeD="1" sel="1" val="0"/>
</file>

<file path=xl/ctrlProps/ctrlProp106.xml><?xml version="1.0" encoding="utf-8"?>
<formControlPr xmlns="http://schemas.microsoft.com/office/spreadsheetml/2009/9/main" objectType="Drop" dropLines="3" dropStyle="combo" dx="19" fmlaLink="$J$20" fmlaRange="FormData!$B$7:$B$9" noThreeD="1" sel="1" val="0"/>
</file>

<file path=xl/ctrlProps/ctrlProp107.xml><?xml version="1.0" encoding="utf-8"?>
<formControlPr xmlns="http://schemas.microsoft.com/office/spreadsheetml/2009/9/main" objectType="Drop" dropLines="3" dropStyle="combo" dx="19" fmlaLink="$J$21" fmlaRange="FormData!$B$7:$B$9" noThreeD="1" sel="1" val="0"/>
</file>

<file path=xl/ctrlProps/ctrlProp108.xml><?xml version="1.0" encoding="utf-8"?>
<formControlPr xmlns="http://schemas.microsoft.com/office/spreadsheetml/2009/9/main" objectType="Drop" dropLines="3" dropStyle="combo" dx="19" fmlaLink="$J$22" fmlaRange="FormData!$B$7:$B$9" noThreeD="1" sel="1" val="0"/>
</file>

<file path=xl/ctrlProps/ctrlProp109.xml><?xml version="1.0" encoding="utf-8"?>
<formControlPr xmlns="http://schemas.microsoft.com/office/spreadsheetml/2009/9/main" objectType="Drop" dropLines="3" dropStyle="combo" dx="19" fmlaLink="$J$23" fmlaRange="FormData!$B$7:$B$9" noThreeD="1" sel="1" val="0"/>
</file>

<file path=xl/ctrlProps/ctrlProp11.xml><?xml version="1.0" encoding="utf-8"?>
<formControlPr xmlns="http://schemas.microsoft.com/office/spreadsheetml/2009/9/main" objectType="Drop" dropLines="3" dropStyle="combo" dx="19" fmlaLink="$J$7" fmlaRange="FormData!$B$2:$B$4" noThreeD="1" sel="1" val="0"/>
</file>

<file path=xl/ctrlProps/ctrlProp110.xml><?xml version="1.0" encoding="utf-8"?>
<formControlPr xmlns="http://schemas.microsoft.com/office/spreadsheetml/2009/9/main" objectType="Drop" dropLines="3" dropStyle="combo" dx="19" fmlaLink="$J$24" fmlaRange="FormData!$B$7:$B$9" noThreeD="1" sel="1" val="0"/>
</file>

<file path=xl/ctrlProps/ctrlProp111.xml><?xml version="1.0" encoding="utf-8"?>
<formControlPr xmlns="http://schemas.microsoft.com/office/spreadsheetml/2009/9/main" objectType="Drop" dropLines="3" dropStyle="combo" dx="19" fmlaLink="$J$25" fmlaRange="FormData!$B$7:$B$9" noThreeD="1" sel="1" val="0"/>
</file>

<file path=xl/ctrlProps/ctrlProp112.xml><?xml version="1.0" encoding="utf-8"?>
<formControlPr xmlns="http://schemas.microsoft.com/office/spreadsheetml/2009/9/main" objectType="Drop" dropLines="3" dropStyle="combo" dx="19" fmlaLink="$J$10" fmlaRange="FormData!$B$2:$B$4" noThreeD="1" sel="1" val="0"/>
</file>

<file path=xl/ctrlProps/ctrlProp113.xml><?xml version="1.0" encoding="utf-8"?>
<formControlPr xmlns="http://schemas.microsoft.com/office/spreadsheetml/2009/9/main" objectType="Drop" dropLines="3" dropStyle="combo" dx="19" fmlaLink="$J$11" fmlaRange="FormData!$B$2:$B$4" noThreeD="1" sel="1" val="0"/>
</file>

<file path=xl/ctrlProps/ctrlProp114.xml><?xml version="1.0" encoding="utf-8"?>
<formControlPr xmlns="http://schemas.microsoft.com/office/spreadsheetml/2009/9/main" objectType="Drop" dropLines="3" dropStyle="combo" dx="19" fmlaLink="$J$14" fmlaRange="FormData!$B$2:$B$4" noThreeD="1" sel="1" val="0"/>
</file>

<file path=xl/ctrlProps/ctrlProp115.xml><?xml version="1.0" encoding="utf-8"?>
<formControlPr xmlns="http://schemas.microsoft.com/office/spreadsheetml/2009/9/main" objectType="Drop" dropLines="3" dropStyle="combo" dx="19" fmlaLink="$J$9" fmlaRange="FormData!$B$2:$B$4" noThreeD="1" sel="1" val="0"/>
</file>

<file path=xl/ctrlProps/ctrlProp116.xml><?xml version="1.0" encoding="utf-8"?>
<formControlPr xmlns="http://schemas.microsoft.com/office/spreadsheetml/2009/9/main" objectType="Drop" dropLines="3" dropStyle="combo" dx="19" fmlaLink="$J$6" fmlaRange="FormData!$B$2:$B$4" noThreeD="1" sel="1" val="0"/>
</file>

<file path=xl/ctrlProps/ctrlProp117.xml><?xml version="1.0" encoding="utf-8"?>
<formControlPr xmlns="http://schemas.microsoft.com/office/spreadsheetml/2009/9/main" objectType="Drop" dropLines="3" dropStyle="combo" dx="19" fmlaLink="$J$8" fmlaRange="FormData!$B$2:$B$4" noThreeD="1" sel="1" val="0"/>
</file>

<file path=xl/ctrlProps/ctrlProp118.xml><?xml version="1.0" encoding="utf-8"?>
<formControlPr xmlns="http://schemas.microsoft.com/office/spreadsheetml/2009/9/main" objectType="Drop" dropLines="3" dropStyle="combo" dx="19" fmlaLink="$J$26" fmlaRange="FormData!$B$2:$B$4" noThreeD="1" sel="1" val="0"/>
</file>

<file path=xl/ctrlProps/ctrlProp119.xml><?xml version="1.0" encoding="utf-8"?>
<formControlPr xmlns="http://schemas.microsoft.com/office/spreadsheetml/2009/9/main" objectType="Drop" dropLines="3" dropStyle="combo" dx="19" fmlaLink="$J$27" fmlaRange="FormData!$B$2:$B$4" noThreeD="1" sel="1" val="0"/>
</file>

<file path=xl/ctrlProps/ctrlProp12.xml><?xml version="1.0" encoding="utf-8"?>
<formControlPr xmlns="http://schemas.microsoft.com/office/spreadsheetml/2009/9/main" objectType="Drop" dropLines="3" dropStyle="combo" dx="19" fmlaLink="$J$20" fmlaRange="FormData!$B$2:$B$4" noThreeD="1" sel="1" val="0"/>
</file>

<file path=xl/ctrlProps/ctrlProp120.xml><?xml version="1.0" encoding="utf-8"?>
<formControlPr xmlns="http://schemas.microsoft.com/office/spreadsheetml/2009/9/main" objectType="Drop" dropLines="3" dropStyle="combo" dx="19" fmlaLink="$J$28" fmlaRange="FormData!$B$2:$B$4" noThreeD="1" sel="1" val="0"/>
</file>

<file path=xl/ctrlProps/ctrlProp121.xml><?xml version="1.0" encoding="utf-8"?>
<formControlPr xmlns="http://schemas.microsoft.com/office/spreadsheetml/2009/9/main" objectType="Drop" dropLines="10" dropStyle="combo" dx="19" fmlaLink="$J$24" fmlaRange="FormData!$C$2:$C$12" noThreeD="1" sel="1" val="0"/>
</file>

<file path=xl/ctrlProps/ctrlProp122.xml><?xml version="1.0" encoding="utf-8"?>
<formControlPr xmlns="http://schemas.microsoft.com/office/spreadsheetml/2009/9/main" objectType="Drop" dropLines="4" dropStyle="combo" dx="19" fmlaLink="$J$10" fmlaRange="FormData!$H$2:$H$5" noThreeD="1" sel="1" val="0"/>
</file>

<file path=xl/ctrlProps/ctrlProp123.xml><?xml version="1.0" encoding="utf-8"?>
<formControlPr xmlns="http://schemas.microsoft.com/office/spreadsheetml/2009/9/main" objectType="Drop" dropLines="4" dropStyle="combo" dx="19" fmlaLink="$J$12" fmlaRange="FormData!$H$2:$H$5" noThreeD="1" sel="1" val="0"/>
</file>

<file path=xl/ctrlProps/ctrlProp124.xml><?xml version="1.0" encoding="utf-8"?>
<formControlPr xmlns="http://schemas.microsoft.com/office/spreadsheetml/2009/9/main" objectType="Drop" dropLines="3" dropStyle="combo" dx="19" fmlaLink="$J$9" fmlaRange="FormData!$B$2:$B$4" noThreeD="1" sel="1" val="0"/>
</file>

<file path=xl/ctrlProps/ctrlProp125.xml><?xml version="1.0" encoding="utf-8"?>
<formControlPr xmlns="http://schemas.microsoft.com/office/spreadsheetml/2009/9/main" objectType="Drop" dropLines="3" dropStyle="combo" dx="19" fmlaLink="$J$11" fmlaRange="FormData!$B$2:$B$4" noThreeD="1" sel="1" val="0"/>
</file>

<file path=xl/ctrlProps/ctrlProp126.xml><?xml version="1.0" encoding="utf-8"?>
<formControlPr xmlns="http://schemas.microsoft.com/office/spreadsheetml/2009/9/main" objectType="Drop" dropLines="4" dropStyle="combo" dx="19" fmlaLink="$J$13" fmlaRange="FormData!$B$2:$B$4" noThreeD="1" sel="1" val="0"/>
</file>

<file path=xl/ctrlProps/ctrlProp127.xml><?xml version="1.0" encoding="utf-8"?>
<formControlPr xmlns="http://schemas.microsoft.com/office/spreadsheetml/2009/9/main" objectType="Drop" dropLines="3" dropStyle="combo" dx="19" fmlaLink="$J$7" fmlaRange="FormData!$B$2:$B$4" noThreeD="1" sel="1" val="0"/>
</file>

<file path=xl/ctrlProps/ctrlProp128.xml><?xml version="1.0" encoding="utf-8"?>
<formControlPr xmlns="http://schemas.microsoft.com/office/spreadsheetml/2009/9/main" objectType="Drop" dropLines="3" dropStyle="combo" dx="19" fmlaLink="$J$17" fmlaRange="FormData!$B$2:$B$4" noThreeD="1" sel="1" val="0"/>
</file>

<file path=xl/ctrlProps/ctrlProp129.xml><?xml version="1.0" encoding="utf-8"?>
<formControlPr xmlns="http://schemas.microsoft.com/office/spreadsheetml/2009/9/main" objectType="Drop" dropLines="4" dropStyle="combo" dx="19" fmlaLink="$J$15" fmlaRange="FormData!$B$12:$B$15" noThreeD="1" sel="1" val="0"/>
</file>

<file path=xl/ctrlProps/ctrlProp13.xml><?xml version="1.0" encoding="utf-8"?>
<formControlPr xmlns="http://schemas.microsoft.com/office/spreadsheetml/2009/9/main" objectType="Drop" dropLines="3" dropStyle="combo" dx="19" fmlaLink="$J$22" fmlaRange="FormData!$B$2:$B$4" noThreeD="1" sel="1" val="0"/>
</file>

<file path=xl/ctrlProps/ctrlProp130.xml><?xml version="1.0" encoding="utf-8"?>
<formControlPr xmlns="http://schemas.microsoft.com/office/spreadsheetml/2009/9/main" objectType="Drop" dropLines="4" dropStyle="combo" dx="19" fmlaLink="$J$16" fmlaRange="FormData!$H$2:$H$5" noThreeD="1" sel="1" val="0"/>
</file>

<file path=xl/ctrlProps/ctrlProp131.xml><?xml version="1.0" encoding="utf-8"?>
<formControlPr xmlns="http://schemas.microsoft.com/office/spreadsheetml/2009/9/main" objectType="Drop" dropLines="3" dropStyle="combo" dx="19" fmlaLink="$N$8" fmlaRange="FormData!$B$2:$B$4" noThreeD="1" sel="1" val="0"/>
</file>

<file path=xl/ctrlProps/ctrlProp132.xml><?xml version="1.0" encoding="utf-8"?>
<formControlPr xmlns="http://schemas.microsoft.com/office/spreadsheetml/2009/9/main" objectType="Drop" dropLines="3" dropStyle="combo" dx="19" fmlaLink="$N$10" fmlaRange="FormData!$B$2:$B$4" noThreeD="1" sel="1" val="0"/>
</file>

<file path=xl/ctrlProps/ctrlProp133.xml><?xml version="1.0" encoding="utf-8"?>
<formControlPr xmlns="http://schemas.microsoft.com/office/spreadsheetml/2009/9/main" objectType="Drop" dropLines="3" dropStyle="combo" dx="19" fmlaLink="$N$11" fmlaRange="FormData!$B$2:$B$4" noThreeD="1" sel="1" val="0"/>
</file>

<file path=xl/ctrlProps/ctrlProp134.xml><?xml version="1.0" encoding="utf-8"?>
<formControlPr xmlns="http://schemas.microsoft.com/office/spreadsheetml/2009/9/main" objectType="Drop" dropLines="3" dropStyle="combo" dx="19" fmlaLink="$N$14" fmlaRange="FormData!$B$2:$B$4" noThreeD="1" sel="1" val="0"/>
</file>

<file path=xl/ctrlProps/ctrlProp135.xml><?xml version="1.0" encoding="utf-8"?>
<formControlPr xmlns="http://schemas.microsoft.com/office/spreadsheetml/2009/9/main" objectType="Drop" dropLines="3" dropStyle="combo" dx="19" fmlaLink="$N$12" fmlaRange="FormData!$B$2:$B$4" noThreeD="1" sel="1" val="0"/>
</file>

<file path=xl/ctrlProps/ctrlProp136.xml><?xml version="1.0" encoding="utf-8"?>
<formControlPr xmlns="http://schemas.microsoft.com/office/spreadsheetml/2009/9/main" objectType="Drop" dropLines="3" dropStyle="combo" dx="19" fmlaLink="$N$13" fmlaRange="FormData!$B$2:$B$4" noThreeD="1" sel="1" val="0"/>
</file>

<file path=xl/ctrlProps/ctrlProp137.xml><?xml version="1.0" encoding="utf-8"?>
<formControlPr xmlns="http://schemas.microsoft.com/office/spreadsheetml/2009/9/main" objectType="Drop" dropLines="3" dropStyle="combo" dx="19" fmlaLink="$N$6" fmlaRange="FormData!$B$2:$B$4" noThreeD="1" sel="1" val="0"/>
</file>

<file path=xl/ctrlProps/ctrlProp138.xml><?xml version="1.0" encoding="utf-8"?>
<formControlPr xmlns="http://schemas.microsoft.com/office/spreadsheetml/2009/9/main" objectType="Drop" dropLines="3" dropStyle="combo" dx="19" fmlaLink="$N$7" fmlaRange="FormData!$B$2:$B$4" noThreeD="1" sel="1" val="0"/>
</file>

<file path=xl/ctrlProps/ctrlProp139.xml><?xml version="1.0" encoding="utf-8"?>
<formControlPr xmlns="http://schemas.microsoft.com/office/spreadsheetml/2009/9/main" objectType="Drop" dropLines="3" dropStyle="combo" dx="19" fmlaLink="$N$9" fmlaRange="FormData!$B$2:$B$4" noThreeD="1" sel="1" val="0"/>
</file>

<file path=xl/ctrlProps/ctrlProp14.xml><?xml version="1.0" encoding="utf-8"?>
<formControlPr xmlns="http://schemas.microsoft.com/office/spreadsheetml/2009/9/main" objectType="Drop" dropLines="3" dropStyle="combo" dx="19" fmlaLink="$J$23" fmlaRange="FormData!$B$2:$B$4" noThreeD="1" sel="1" val="0"/>
</file>

<file path=xl/ctrlProps/ctrlProp140.xml><?xml version="1.0" encoding="utf-8"?>
<formControlPr xmlns="http://schemas.microsoft.com/office/spreadsheetml/2009/9/main" objectType="Drop" dropLines="3" dropStyle="combo" dx="19" fmlaLink="$N$15" fmlaRange="FormData!$B$2:$B$4" noThreeD="1" sel="1" val="0"/>
</file>

<file path=xl/ctrlProps/ctrlProp141.xml><?xml version="1.0" encoding="utf-8"?>
<formControlPr xmlns="http://schemas.microsoft.com/office/spreadsheetml/2009/9/main" objectType="Drop" dropLines="3" dropStyle="combo" dx="19" fmlaRange="FormData!$B$2:$B$4" noThreeD="1" sel="1" val="0"/>
</file>

<file path=xl/ctrlProps/ctrlProp142.xml><?xml version="1.0" encoding="utf-8"?>
<formControlPr xmlns="http://schemas.microsoft.com/office/spreadsheetml/2009/9/main" objectType="Drop" dropLines="3" dropStyle="combo" dx="19" fmlaRange="FormData!$B$2:$B$4" noThreeD="1" sel="1" val="0"/>
</file>

<file path=xl/ctrlProps/ctrlProp143.xml><?xml version="1.0" encoding="utf-8"?>
<formControlPr xmlns="http://schemas.microsoft.com/office/spreadsheetml/2009/9/main" objectType="Drop" dropLines="4" dropStyle="combo" dx="19" fmlaLink="$E$4" fmlaRange="FormData!$F$2:$F$5" noThreeD="1" sel="1" val="0"/>
</file>

<file path=xl/ctrlProps/ctrlProp144.xml><?xml version="1.0" encoding="utf-8"?>
<formControlPr xmlns="http://schemas.microsoft.com/office/spreadsheetml/2009/9/main" objectType="Drop" dropLines="3" dropStyle="combo" dx="19" fmlaLink="$N$19" fmlaRange="FormData!$B$2:$B$4" noThreeD="1" sel="1" val="0"/>
</file>

<file path=xl/ctrlProps/ctrlProp145.xml><?xml version="1.0" encoding="utf-8"?>
<formControlPr xmlns="http://schemas.microsoft.com/office/spreadsheetml/2009/9/main" objectType="Drop" dropLines="6" dropStyle="combo" dx="19" fmlaLink="$N$18" fmlaRange="FormData!$D$2:$D$13" noThreeD="1" sel="1" val="0"/>
</file>

<file path=xl/ctrlProps/ctrlProp146.xml><?xml version="1.0" encoding="utf-8"?>
<formControlPr xmlns="http://schemas.microsoft.com/office/spreadsheetml/2009/9/main" objectType="Drop" dropLines="3" dropStyle="combo" dx="19" fmlaLink="$N$51" fmlaRange="FormData!$B$2:$B$4" noThreeD="1" sel="1" val="0"/>
</file>

<file path=xl/ctrlProps/ctrlProp147.xml><?xml version="1.0" encoding="utf-8"?>
<formControlPr xmlns="http://schemas.microsoft.com/office/spreadsheetml/2009/9/main" objectType="Drop" dropLines="3" dropStyle="combo" dx="19" fmlaLink="$J$8" fmlaRange="FormData!$B$2:$B$4" noThreeD="1" sel="1" val="0"/>
</file>

<file path=xl/ctrlProps/ctrlProp148.xml><?xml version="1.0" encoding="utf-8"?>
<formControlPr xmlns="http://schemas.microsoft.com/office/spreadsheetml/2009/9/main" objectType="Drop" dropLines="3" dropStyle="combo" dx="19" fmlaLink="$J$19" fmlaRange="FormData!$B$2:$B$4" noThreeD="1" sel="1" val="0"/>
</file>

<file path=xl/ctrlProps/ctrlProp149.xml><?xml version="1.0" encoding="utf-8"?>
<formControlPr xmlns="http://schemas.microsoft.com/office/spreadsheetml/2009/9/main" objectType="Drop" dropLines="3" dropStyle="combo" dx="19" fmlaLink="$J$26" fmlaRange="FormData!$B$2:$B$4" noThreeD="1" sel="1" val="0"/>
</file>

<file path=xl/ctrlProps/ctrlProp15.xml><?xml version="1.0" encoding="utf-8"?>
<formControlPr xmlns="http://schemas.microsoft.com/office/spreadsheetml/2009/9/main" objectType="Drop" dropLines="3" dropStyle="combo" dx="19" fmlaLink="$J$24" fmlaRange="FormData!$B$2:$B$4" noThreeD="1" sel="1" val="0"/>
</file>

<file path=xl/ctrlProps/ctrlProp150.xml><?xml version="1.0" encoding="utf-8"?>
<formControlPr xmlns="http://schemas.microsoft.com/office/spreadsheetml/2009/9/main" objectType="Drop" dropLines="3" dropStyle="combo" dx="19" fmlaLink="$J$27" fmlaRange="FormData!$B$2:$B$4" noThreeD="1" sel="1" val="0"/>
</file>

<file path=xl/ctrlProps/ctrlProp151.xml><?xml version="1.0" encoding="utf-8"?>
<formControlPr xmlns="http://schemas.microsoft.com/office/spreadsheetml/2009/9/main" objectType="Drop" dropLines="3" dropStyle="combo" dx="19" fmlaLink="$J$33" fmlaRange="FormData!$B$2:$B$4" noThreeD="1" sel="1" val="0"/>
</file>

<file path=xl/ctrlProps/ctrlProp152.xml><?xml version="1.0" encoding="utf-8"?>
<formControlPr xmlns="http://schemas.microsoft.com/office/spreadsheetml/2009/9/main" objectType="Drop" dropLines="3" dropStyle="combo" dx="19" fmlaLink="$J$18" fmlaRange="FormData!$B$2:$B$4" noThreeD="1" sel="1" val="0"/>
</file>

<file path=xl/ctrlProps/ctrlProp153.xml><?xml version="1.0" encoding="utf-8"?>
<formControlPr xmlns="http://schemas.microsoft.com/office/spreadsheetml/2009/9/main" objectType="Drop" dropLines="3" dropStyle="combo" dx="19" fmlaLink="$J$7" fmlaRange="FormData!$B$2:$B$4" noThreeD="1" sel="1" val="0"/>
</file>

<file path=xl/ctrlProps/ctrlProp154.xml><?xml version="1.0" encoding="utf-8"?>
<formControlPr xmlns="http://schemas.microsoft.com/office/spreadsheetml/2009/9/main" objectType="Drop" dropLines="3" dropStyle="combo" dx="19" fmlaLink="$J$32" fmlaRange="FormData!$B$2:$B$4" noThreeD="1" sel="1" val="0"/>
</file>

<file path=xl/ctrlProps/ctrlProp16.xml><?xml version="1.0" encoding="utf-8"?>
<formControlPr xmlns="http://schemas.microsoft.com/office/spreadsheetml/2009/9/main" objectType="Drop" dropLines="3" dropStyle="combo" dx="19" fmlaLink="$J$4" fmlaRange="FormData!$B$2:$B$4" noThreeD="1" sel="1" val="0"/>
</file>

<file path=xl/ctrlProps/ctrlProp17.xml><?xml version="1.0" encoding="utf-8"?>
<formControlPr xmlns="http://schemas.microsoft.com/office/spreadsheetml/2009/9/main" objectType="Drop" dropLines="3" dropStyle="combo" dx="19" fmlaLink="$J$5" fmlaRange="FormData!$B$2:$B$4" noThreeD="1" sel="1" val="0"/>
</file>

<file path=xl/ctrlProps/ctrlProp18.xml><?xml version="1.0" encoding="utf-8"?>
<formControlPr xmlns="http://schemas.microsoft.com/office/spreadsheetml/2009/9/main" objectType="Drop" dropLines="3" dropStyle="combo" dx="19" fmlaLink="$J$6" fmlaRange="FormData!$B$2:$B$4" noThreeD="1" sel="1" val="0"/>
</file>

<file path=xl/ctrlProps/ctrlProp19.xml><?xml version="1.0" encoding="utf-8"?>
<formControlPr xmlns="http://schemas.microsoft.com/office/spreadsheetml/2009/9/main" objectType="Drop" dropLines="3" dropStyle="combo" dx="19" fmlaLink="$J$12" fmlaRange="FormData!$B$2:$B$4" noThreeD="1" sel="1" val="0"/>
</file>

<file path=xl/ctrlProps/ctrlProp2.xml><?xml version="1.0" encoding="utf-8"?>
<formControlPr xmlns="http://schemas.microsoft.com/office/spreadsheetml/2009/9/main" objectType="Drop" dropLines="3" dropStyle="combo" dx="19" fmlaLink="$J$10" fmlaRange="FormData!$B$2:$B$4" noThreeD="1" sel="1" val="0"/>
</file>

<file path=xl/ctrlProps/ctrlProp20.xml><?xml version="1.0" encoding="utf-8"?>
<formControlPr xmlns="http://schemas.microsoft.com/office/spreadsheetml/2009/9/main" objectType="Drop" dropLines="3" dropStyle="combo" dx="19" fmlaLink="$J$13" fmlaRange="FormData!$B$2:$B$4" noThreeD="1" sel="1" val="0"/>
</file>

<file path=xl/ctrlProps/ctrlProp21.xml><?xml version="1.0" encoding="utf-8"?>
<formControlPr xmlns="http://schemas.microsoft.com/office/spreadsheetml/2009/9/main" objectType="Drop" dropLines="3" dropStyle="combo" dx="19" fmlaLink="$J$14" fmlaRange="FormData!$B$2:$B$4" noThreeD="1" sel="1" val="0"/>
</file>

<file path=xl/ctrlProps/ctrlProp22.xml><?xml version="1.0" encoding="utf-8"?>
<formControlPr xmlns="http://schemas.microsoft.com/office/spreadsheetml/2009/9/main" objectType="Drop" dropLines="3" dropStyle="combo" dx="19" fmlaLink="$J$4" fmlaRange="FormData!$B$2:$B$4" noThreeD="1" sel="1" val="0"/>
</file>

<file path=xl/ctrlProps/ctrlProp23.xml><?xml version="1.0" encoding="utf-8"?>
<formControlPr xmlns="http://schemas.microsoft.com/office/spreadsheetml/2009/9/main" objectType="Drop" dropLines="5" dropStyle="combo" dx="19" fmlaLink="$F$21" fmlaRange="FormData!$E$2:$E$13" noThreeD="1" sel="1" val="0"/>
</file>

<file path=xl/ctrlProps/ctrlProp24.xml><?xml version="1.0" encoding="utf-8"?>
<formControlPr xmlns="http://schemas.microsoft.com/office/spreadsheetml/2009/9/main" objectType="Drop" dropLines="5" dropStyle="combo" dx="19" fmlaLink="$F$22" fmlaRange="FormData!$E$2:$E$13" noThreeD="1" sel="1" val="0"/>
</file>

<file path=xl/ctrlProps/ctrlProp25.xml><?xml version="1.0" encoding="utf-8"?>
<formControlPr xmlns="http://schemas.microsoft.com/office/spreadsheetml/2009/9/main" objectType="Drop" dropLines="5" dropStyle="combo" dx="19" fmlaLink="$F$23" fmlaRange="FormData!$E$2:$E$13" noThreeD="1" sel="1" val="0"/>
</file>

<file path=xl/ctrlProps/ctrlProp26.xml><?xml version="1.0" encoding="utf-8"?>
<formControlPr xmlns="http://schemas.microsoft.com/office/spreadsheetml/2009/9/main" objectType="Drop" dropLines="5" dropStyle="combo" dx="19" fmlaLink="$F$24" fmlaRange="FormData!$E$2:$E$13" noThreeD="1" sel="1" val="0"/>
</file>

<file path=xl/ctrlProps/ctrlProp27.xml><?xml version="1.0" encoding="utf-8"?>
<formControlPr xmlns="http://schemas.microsoft.com/office/spreadsheetml/2009/9/main" objectType="Drop" dropLines="5" dropStyle="combo" dx="19" fmlaLink="$F$25" fmlaRange="FormData!$E$2:$E$13" noThreeD="1" sel="1" val="0"/>
</file>

<file path=xl/ctrlProps/ctrlProp28.xml><?xml version="1.0" encoding="utf-8"?>
<formControlPr xmlns="http://schemas.microsoft.com/office/spreadsheetml/2009/9/main" objectType="Drop" dropLines="5" dropStyle="combo" dx="19" fmlaLink="$F$26" fmlaRange="FormData!$E$2:$E$13" noThreeD="1" sel="1" val="0"/>
</file>

<file path=xl/ctrlProps/ctrlProp29.xml><?xml version="1.0" encoding="utf-8"?>
<formControlPr xmlns="http://schemas.microsoft.com/office/spreadsheetml/2009/9/main" objectType="Drop" dropLines="5" dropStyle="combo" dx="19" fmlaLink="$F$27" fmlaRange="FormData!$E$2:$E$13" noThreeD="1" sel="1" val="0"/>
</file>

<file path=xl/ctrlProps/ctrlProp3.xml><?xml version="1.0" encoding="utf-8"?>
<formControlPr xmlns="http://schemas.microsoft.com/office/spreadsheetml/2009/9/main" objectType="Drop" dropLines="3" dropStyle="combo" dx="19" fmlaLink="$J$11" fmlaRange="FormData!$B$2:$B$4" noThreeD="1" sel="1" val="0"/>
</file>

<file path=xl/ctrlProps/ctrlProp30.xml><?xml version="1.0" encoding="utf-8"?>
<formControlPr xmlns="http://schemas.microsoft.com/office/spreadsheetml/2009/9/main" objectType="Drop" dropLines="5" dropStyle="combo" dx="19" fmlaLink="$F$28" fmlaRange="FormData!$E$2:$E$13" noThreeD="1" sel="1" val="0"/>
</file>

<file path=xl/ctrlProps/ctrlProp31.xml><?xml version="1.0" encoding="utf-8"?>
<formControlPr xmlns="http://schemas.microsoft.com/office/spreadsheetml/2009/9/main" objectType="Drop" dropLines="5" dropStyle="combo" dx="19" fmlaLink="$F$29" fmlaRange="FormData!$E$2:$E$13" noThreeD="1" sel="1" val="0"/>
</file>

<file path=xl/ctrlProps/ctrlProp32.xml><?xml version="1.0" encoding="utf-8"?>
<formControlPr xmlns="http://schemas.microsoft.com/office/spreadsheetml/2009/9/main" objectType="Drop" dropLines="5" dropStyle="combo" dx="19" fmlaLink="$F$30" fmlaRange="FormData!$E$2:$E$13" noThreeD="1" sel="1" val="0"/>
</file>

<file path=xl/ctrlProps/ctrlProp33.xml><?xml version="1.0" encoding="utf-8"?>
<formControlPr xmlns="http://schemas.microsoft.com/office/spreadsheetml/2009/9/main" objectType="Drop" dropLines="5" dropStyle="combo" dx="19" fmlaLink="$F$31" fmlaRange="FormData!$E$2:$E$13" noThreeD="1" sel="1" val="0"/>
</file>

<file path=xl/ctrlProps/ctrlProp34.xml><?xml version="1.0" encoding="utf-8"?>
<formControlPr xmlns="http://schemas.microsoft.com/office/spreadsheetml/2009/9/main" objectType="Drop" dropLines="5" dropStyle="combo" dx="19" fmlaLink="$F$32" fmlaRange="FormData!$E$2:$E$13" noThreeD="1" sel="1" val="0"/>
</file>

<file path=xl/ctrlProps/ctrlProp35.xml><?xml version="1.0" encoding="utf-8"?>
<formControlPr xmlns="http://schemas.microsoft.com/office/spreadsheetml/2009/9/main" objectType="Drop" dropLines="5" dropStyle="combo" dx="19" fmlaLink="$F$33" fmlaRange="FormData!$E$2:$E$13" noThreeD="1" sel="1" val="0"/>
</file>

<file path=xl/ctrlProps/ctrlProp36.xml><?xml version="1.0" encoding="utf-8"?>
<formControlPr xmlns="http://schemas.microsoft.com/office/spreadsheetml/2009/9/main" objectType="Drop" dropLines="5" dropStyle="combo" dx="19" fmlaLink="$F$34" fmlaRange="FormData!$E$2:$E$13" noThreeD="1" sel="1" val="0"/>
</file>

<file path=xl/ctrlProps/ctrlProp37.xml><?xml version="1.0" encoding="utf-8"?>
<formControlPr xmlns="http://schemas.microsoft.com/office/spreadsheetml/2009/9/main" objectType="Drop" dropLines="5" dropStyle="combo" dx="19" fmlaLink="$F$35" fmlaRange="FormData!$E$2:$E$13" noThreeD="1" sel="1" val="0"/>
</file>

<file path=xl/ctrlProps/ctrlProp38.xml><?xml version="1.0" encoding="utf-8"?>
<formControlPr xmlns="http://schemas.microsoft.com/office/spreadsheetml/2009/9/main" objectType="Drop" dropLines="5" dropStyle="combo" dx="19" fmlaLink="$F$36" fmlaRange="FormData!$E$2:$E$13" noThreeD="1" sel="1" val="0"/>
</file>

<file path=xl/ctrlProps/ctrlProp39.xml><?xml version="1.0" encoding="utf-8"?>
<formControlPr xmlns="http://schemas.microsoft.com/office/spreadsheetml/2009/9/main" objectType="Drop" dropLines="5" dropStyle="combo" dx="19" fmlaLink="$F$37" fmlaRange="FormData!$E$2:$E$13" noThreeD="1" sel="1" val="0"/>
</file>

<file path=xl/ctrlProps/ctrlProp4.xml><?xml version="1.0" encoding="utf-8"?>
<formControlPr xmlns="http://schemas.microsoft.com/office/spreadsheetml/2009/9/main" objectType="Drop" dropLines="3" dropStyle="combo" dx="19" fmlaLink="$J$15" fmlaRange="FormData!$B$2:$B$4" noThreeD="1" sel="1" val="0"/>
</file>

<file path=xl/ctrlProps/ctrlProp40.xml><?xml version="1.0" encoding="utf-8"?>
<formControlPr xmlns="http://schemas.microsoft.com/office/spreadsheetml/2009/9/main" objectType="Drop" dropLines="5" dropStyle="combo" dx="19" fmlaLink="$F$38" fmlaRange="FormData!$E$2:$E$13" noThreeD="1" sel="1" val="0"/>
</file>

<file path=xl/ctrlProps/ctrlProp41.xml><?xml version="1.0" encoding="utf-8"?>
<formControlPr xmlns="http://schemas.microsoft.com/office/spreadsheetml/2009/9/main" objectType="Drop" dropLines="5" dropStyle="combo" dx="19" fmlaLink="$F$39" fmlaRange="FormData!$E$2:$E$13" noThreeD="1" sel="1" val="0"/>
</file>

<file path=xl/ctrlProps/ctrlProp42.xml><?xml version="1.0" encoding="utf-8"?>
<formControlPr xmlns="http://schemas.microsoft.com/office/spreadsheetml/2009/9/main" objectType="Drop" dropLines="5" dropStyle="combo" dx="19" fmlaLink="$F$40" fmlaRange="FormData!$E$2:$E$13" noThreeD="1" sel="1" val="0"/>
</file>

<file path=xl/ctrlProps/ctrlProp43.xml><?xml version="1.0" encoding="utf-8"?>
<formControlPr xmlns="http://schemas.microsoft.com/office/spreadsheetml/2009/9/main" objectType="Drop" dropLines="5" dropStyle="combo" dx="19" fmlaLink="$F$41" fmlaRange="FormData!$E$2:$E$13" noThreeD="1" sel="1" val="0"/>
</file>

<file path=xl/ctrlProps/ctrlProp44.xml><?xml version="1.0" encoding="utf-8"?>
<formControlPr xmlns="http://schemas.microsoft.com/office/spreadsheetml/2009/9/main" objectType="Drop" dropLines="5" dropStyle="combo" dx="19" fmlaLink="$F$42" fmlaRange="FormData!$E$2:$E$13" noThreeD="1" sel="1" val="0"/>
</file>

<file path=xl/ctrlProps/ctrlProp45.xml><?xml version="1.0" encoding="utf-8"?>
<formControlPr xmlns="http://schemas.microsoft.com/office/spreadsheetml/2009/9/main" objectType="Drop" dropLines="5" dropStyle="combo" dx="19" fmlaLink="$F$43" fmlaRange="FormData!$E$2:$E$13" noThreeD="1" sel="1" val="0"/>
</file>

<file path=xl/ctrlProps/ctrlProp46.xml><?xml version="1.0" encoding="utf-8"?>
<formControlPr xmlns="http://schemas.microsoft.com/office/spreadsheetml/2009/9/main" objectType="Drop" dropLines="5" dropStyle="combo" dx="19" fmlaLink="$F$44" fmlaRange="FormData!$E$2:$E$13" noThreeD="1" sel="1" val="0"/>
</file>

<file path=xl/ctrlProps/ctrlProp47.xml><?xml version="1.0" encoding="utf-8"?>
<formControlPr xmlns="http://schemas.microsoft.com/office/spreadsheetml/2009/9/main" objectType="Drop" dropLines="5" dropStyle="combo" dx="19" fmlaLink="$F$45" fmlaRange="FormData!$E$2:$E$13" noThreeD="1" sel="1" val="0"/>
</file>

<file path=xl/ctrlProps/ctrlProp48.xml><?xml version="1.0" encoding="utf-8"?>
<formControlPr xmlns="http://schemas.microsoft.com/office/spreadsheetml/2009/9/main" objectType="Drop" dropLines="5" dropStyle="combo" dx="19" fmlaLink="$F$46" fmlaRange="FormData!$E$2:$E$13" noThreeD="1" sel="1" val="0"/>
</file>

<file path=xl/ctrlProps/ctrlProp49.xml><?xml version="1.0" encoding="utf-8"?>
<formControlPr xmlns="http://schemas.microsoft.com/office/spreadsheetml/2009/9/main" objectType="Drop" dropLines="3" dropStyle="combo" dx="19" fmlaLink="$J$5" fmlaRange="FormData!$B$2:$B$4" noThreeD="1" sel="1" val="0"/>
</file>

<file path=xl/ctrlProps/ctrlProp5.xml><?xml version="1.0" encoding="utf-8"?>
<formControlPr xmlns="http://schemas.microsoft.com/office/spreadsheetml/2009/9/main" objectType="Drop" dropLines="3" dropStyle="combo" dx="19" fmlaLink="$J$16" fmlaRange="FormData!$B$2:$B$4" noThreeD="1" sel="1" val="0"/>
</file>

<file path=xl/ctrlProps/ctrlProp50.xml><?xml version="1.0" encoding="utf-8"?>
<formControlPr xmlns="http://schemas.microsoft.com/office/spreadsheetml/2009/9/main" objectType="Drop" dropLines="5" dropStyle="combo" dx="19" fmlaLink="$F$50" fmlaRange="FormData!$E$2:$E$13" noThreeD="1" sel="1" val="0"/>
</file>

<file path=xl/ctrlProps/ctrlProp51.xml><?xml version="1.0" encoding="utf-8"?>
<formControlPr xmlns="http://schemas.microsoft.com/office/spreadsheetml/2009/9/main" objectType="Drop" dropLines="5" dropStyle="combo" dx="19" fmlaLink="$F$51" fmlaRange="FormData!$E$2:$E$13" noThreeD="1" sel="1" val="0"/>
</file>

<file path=xl/ctrlProps/ctrlProp52.xml><?xml version="1.0" encoding="utf-8"?>
<formControlPr xmlns="http://schemas.microsoft.com/office/spreadsheetml/2009/9/main" objectType="Drop" dropLines="5" dropStyle="combo" dx="19" fmlaLink="$F$52" fmlaRange="FormData!$E$2:$E$13" noThreeD="1" sel="1" val="0"/>
</file>

<file path=xl/ctrlProps/ctrlProp53.xml><?xml version="1.0" encoding="utf-8"?>
<formControlPr xmlns="http://schemas.microsoft.com/office/spreadsheetml/2009/9/main" objectType="Drop" dropLines="5" dropStyle="combo" dx="19" fmlaLink="$F$53" fmlaRange="FormData!$E$2:$E$13" noThreeD="1" sel="1" val="0"/>
</file>

<file path=xl/ctrlProps/ctrlProp54.xml><?xml version="1.0" encoding="utf-8"?>
<formControlPr xmlns="http://schemas.microsoft.com/office/spreadsheetml/2009/9/main" objectType="Drop" dropLines="5" dropStyle="combo" dx="19" fmlaLink="$F$54" fmlaRange="FormData!$E$2:$E$13" noThreeD="1" sel="1" val="0"/>
</file>

<file path=xl/ctrlProps/ctrlProp55.xml><?xml version="1.0" encoding="utf-8"?>
<formControlPr xmlns="http://schemas.microsoft.com/office/spreadsheetml/2009/9/main" objectType="Drop" dropLines="5" dropStyle="combo" dx="19" fmlaLink="$F$55" fmlaRange="FormData!$E$2:$E$13" noThreeD="1" sel="1" val="0"/>
</file>

<file path=xl/ctrlProps/ctrlProp56.xml><?xml version="1.0" encoding="utf-8"?>
<formControlPr xmlns="http://schemas.microsoft.com/office/spreadsheetml/2009/9/main" objectType="Drop" dropLines="5" dropStyle="combo" dx="19" fmlaLink="$F$56" fmlaRange="FormData!$E$2:$E$13" noThreeD="1" sel="1" val="0"/>
</file>

<file path=xl/ctrlProps/ctrlProp57.xml><?xml version="1.0" encoding="utf-8"?>
<formControlPr xmlns="http://schemas.microsoft.com/office/spreadsheetml/2009/9/main" objectType="Drop" dropLines="5" dropStyle="combo" dx="19" fmlaLink="$F$57" fmlaRange="FormData!$E$2:$E$13" noThreeD="1" sel="1" val="0"/>
</file>

<file path=xl/ctrlProps/ctrlProp58.xml><?xml version="1.0" encoding="utf-8"?>
<formControlPr xmlns="http://schemas.microsoft.com/office/spreadsheetml/2009/9/main" objectType="Drop" dropLines="5" dropStyle="combo" dx="19" fmlaLink="$F$58" fmlaRange="FormData!$E$2:$E$13" noThreeD="1" sel="1" val="0"/>
</file>

<file path=xl/ctrlProps/ctrlProp59.xml><?xml version="1.0" encoding="utf-8"?>
<formControlPr xmlns="http://schemas.microsoft.com/office/spreadsheetml/2009/9/main" objectType="Drop" dropLines="5" dropStyle="combo" dx="19" fmlaLink="$F$59" fmlaRange="FormData!$E$2:$E$13" noThreeD="1" sel="1" val="0"/>
</file>

<file path=xl/ctrlProps/ctrlProp6.xml><?xml version="1.0" encoding="utf-8"?>
<formControlPr xmlns="http://schemas.microsoft.com/office/spreadsheetml/2009/9/main" objectType="Drop" dropLines="3" dropStyle="combo" dx="19" fmlaLink="$J$19" fmlaRange="FormData!$B$2:$B$4" noThreeD="1" sel="1" val="0"/>
</file>

<file path=xl/ctrlProps/ctrlProp60.xml><?xml version="1.0" encoding="utf-8"?>
<formControlPr xmlns="http://schemas.microsoft.com/office/spreadsheetml/2009/9/main" objectType="Drop" dropLines="5" dropStyle="combo" dx="19" fmlaLink="$F$60" fmlaRange="FormData!$E$2:$E$13" noThreeD="1" sel="1" val="0"/>
</file>

<file path=xl/ctrlProps/ctrlProp61.xml><?xml version="1.0" encoding="utf-8"?>
<formControlPr xmlns="http://schemas.microsoft.com/office/spreadsheetml/2009/9/main" objectType="Drop" dropLines="5" dropStyle="combo" dx="19" fmlaLink="$F$61" fmlaRange="FormData!$E$2:$E$13" noThreeD="1" sel="1" val="0"/>
</file>

<file path=xl/ctrlProps/ctrlProp62.xml><?xml version="1.0" encoding="utf-8"?>
<formControlPr xmlns="http://schemas.microsoft.com/office/spreadsheetml/2009/9/main" objectType="Drop" dropLines="5" dropStyle="combo" dx="19" fmlaLink="$F$62" fmlaRange="FormData!$E$2:$E$13" noThreeD="1" sel="1" val="0"/>
</file>

<file path=xl/ctrlProps/ctrlProp63.xml><?xml version="1.0" encoding="utf-8"?>
<formControlPr xmlns="http://schemas.microsoft.com/office/spreadsheetml/2009/9/main" objectType="Drop" dropLines="5" dropStyle="combo" dx="19" fmlaLink="$F$63" fmlaRange="FormData!$E$2:$E$13" noThreeD="1" sel="1" val="0"/>
</file>

<file path=xl/ctrlProps/ctrlProp64.xml><?xml version="1.0" encoding="utf-8"?>
<formControlPr xmlns="http://schemas.microsoft.com/office/spreadsheetml/2009/9/main" objectType="Drop" dropLines="5" dropStyle="combo" dx="19" fmlaLink="$F$64" fmlaRange="FormData!$E$2:$E$13" noThreeD="1" sel="1" val="0"/>
</file>

<file path=xl/ctrlProps/ctrlProp65.xml><?xml version="1.0" encoding="utf-8"?>
<formControlPr xmlns="http://schemas.microsoft.com/office/spreadsheetml/2009/9/main" objectType="Drop" dropLines="5" dropStyle="combo" dx="19" fmlaLink="$F$65" fmlaRange="FormData!$E$2:$E$13" noThreeD="1" sel="1" val="0"/>
</file>

<file path=xl/ctrlProps/ctrlProp66.xml><?xml version="1.0" encoding="utf-8"?>
<formControlPr xmlns="http://schemas.microsoft.com/office/spreadsheetml/2009/9/main" objectType="Drop" dropLines="5" dropStyle="combo" dx="19" fmlaLink="$F$66" fmlaRange="FormData!$E$2:$E$13" noThreeD="1" sel="1" val="0"/>
</file>

<file path=xl/ctrlProps/ctrlProp67.xml><?xml version="1.0" encoding="utf-8"?>
<formControlPr xmlns="http://schemas.microsoft.com/office/spreadsheetml/2009/9/main" objectType="Drop" dropLines="5" dropStyle="combo" dx="19" fmlaLink="$F$67" fmlaRange="FormData!$E$2:$E$13" noThreeD="1" sel="1" val="0"/>
</file>

<file path=xl/ctrlProps/ctrlProp68.xml><?xml version="1.0" encoding="utf-8"?>
<formControlPr xmlns="http://schemas.microsoft.com/office/spreadsheetml/2009/9/main" objectType="Drop" dropLines="5" dropStyle="combo" dx="19" fmlaLink="$F$68" fmlaRange="FormData!$E$2:$E$13" noThreeD="1" sel="1" val="0"/>
</file>

<file path=xl/ctrlProps/ctrlProp69.xml><?xml version="1.0" encoding="utf-8"?>
<formControlPr xmlns="http://schemas.microsoft.com/office/spreadsheetml/2009/9/main" objectType="Drop" dropLines="5" dropStyle="combo" dx="19" fmlaLink="$F$69" fmlaRange="FormData!$E$2:$E$13" noThreeD="1" sel="1" val="0"/>
</file>

<file path=xl/ctrlProps/ctrlProp7.xml><?xml version="1.0" encoding="utf-8"?>
<formControlPr xmlns="http://schemas.microsoft.com/office/spreadsheetml/2009/9/main" objectType="Drop" dropLines="3" dropStyle="combo" dx="19" fmlaLink="$J$21" fmlaRange="FormData!$B$2:$B$4" noThreeD="1" sel="1" val="0"/>
</file>

<file path=xl/ctrlProps/ctrlProp70.xml><?xml version="1.0" encoding="utf-8"?>
<formControlPr xmlns="http://schemas.microsoft.com/office/spreadsheetml/2009/9/main" objectType="Drop" dropLines="5" dropStyle="combo" dx="19" fmlaLink="$F$70" fmlaRange="FormData!$E$2:$E$13" noThreeD="1" sel="1" val="0"/>
</file>

<file path=xl/ctrlProps/ctrlProp71.xml><?xml version="1.0" encoding="utf-8"?>
<formControlPr xmlns="http://schemas.microsoft.com/office/spreadsheetml/2009/9/main" objectType="Drop" dropLines="5" dropStyle="combo" dx="19" fmlaLink="$F$71" fmlaRange="FormData!$E$2:$E$13" noThreeD="1" sel="1" val="0"/>
</file>

<file path=xl/ctrlProps/ctrlProp72.xml><?xml version="1.0" encoding="utf-8"?>
<formControlPr xmlns="http://schemas.microsoft.com/office/spreadsheetml/2009/9/main" objectType="Drop" dropLines="5" dropStyle="combo" dx="19" fmlaLink="$F$72" fmlaRange="FormData!$E$2:$E$13" noThreeD="1" sel="1" val="0"/>
</file>

<file path=xl/ctrlProps/ctrlProp73.xml><?xml version="1.0" encoding="utf-8"?>
<formControlPr xmlns="http://schemas.microsoft.com/office/spreadsheetml/2009/9/main" objectType="Drop" dropLines="5" dropStyle="combo" dx="19" fmlaLink="$F$73" fmlaRange="FormData!$E$2:$E$13" noThreeD="1" sel="1" val="0"/>
</file>

<file path=xl/ctrlProps/ctrlProp74.xml><?xml version="1.0" encoding="utf-8"?>
<formControlPr xmlns="http://schemas.microsoft.com/office/spreadsheetml/2009/9/main" objectType="Drop" dropLines="5" dropStyle="combo" dx="19" fmlaLink="$F$74" fmlaRange="FormData!$E$2:$E$13" noThreeD="1" sel="1" val="0"/>
</file>

<file path=xl/ctrlProps/ctrlProp75.xml><?xml version="1.0" encoding="utf-8"?>
<formControlPr xmlns="http://schemas.microsoft.com/office/spreadsheetml/2009/9/main" objectType="Drop" dropLines="5" dropStyle="combo" dx="19" fmlaLink="$F$75" fmlaRange="FormData!$E$2:$E$13" noThreeD="1" sel="1" val="0"/>
</file>

<file path=xl/ctrlProps/ctrlProp76.xml><?xml version="1.0" encoding="utf-8"?>
<formControlPr xmlns="http://schemas.microsoft.com/office/spreadsheetml/2009/9/main" objectType="Drop" dropLines="5" dropStyle="combo" dx="19" fmlaLink="$F$76" fmlaRange="FormData!$E$2:$E$13" noThreeD="1" sel="1" val="0"/>
</file>

<file path=xl/ctrlProps/ctrlProp77.xml><?xml version="1.0" encoding="utf-8"?>
<formControlPr xmlns="http://schemas.microsoft.com/office/spreadsheetml/2009/9/main" objectType="Drop" dropLines="5" dropStyle="combo" dx="19" fmlaLink="$F$77" fmlaRange="FormData!$E$2:$E$13" noThreeD="1" sel="1" val="0"/>
</file>

<file path=xl/ctrlProps/ctrlProp78.xml><?xml version="1.0" encoding="utf-8"?>
<formControlPr xmlns="http://schemas.microsoft.com/office/spreadsheetml/2009/9/main" objectType="Drop" dropLines="5" dropStyle="combo" dx="19" fmlaLink="$F$78" fmlaRange="FormData!$E$2:$E$13" noThreeD="1" sel="1" val="0"/>
</file>

<file path=xl/ctrlProps/ctrlProp79.xml><?xml version="1.0" encoding="utf-8"?>
<formControlPr xmlns="http://schemas.microsoft.com/office/spreadsheetml/2009/9/main" objectType="Drop" dropLines="5" dropStyle="combo" dx="19" fmlaLink="$F$79" fmlaRange="FormData!$E$2:$E$13" noThreeD="1" sel="1" val="0"/>
</file>

<file path=xl/ctrlProps/ctrlProp8.xml><?xml version="1.0" encoding="utf-8"?>
<formControlPr xmlns="http://schemas.microsoft.com/office/spreadsheetml/2009/9/main" objectType="Drop" dropLines="3" dropStyle="combo" dx="19" fmlaLink="$J$17" fmlaRange="FormData!$B$2:$B$4" noThreeD="1" sel="1" val="0"/>
</file>

<file path=xl/ctrlProps/ctrlProp80.xml><?xml version="1.0" encoding="utf-8"?>
<formControlPr xmlns="http://schemas.microsoft.com/office/spreadsheetml/2009/9/main" objectType="Drop" dropLines="5" dropStyle="combo" dx="19" fmlaLink="$F$80" fmlaRange="FormData!$E$2:$E$13" noThreeD="1" sel="1" val="0"/>
</file>

<file path=xl/ctrlProps/ctrlProp81.xml><?xml version="1.0" encoding="utf-8"?>
<formControlPr xmlns="http://schemas.microsoft.com/office/spreadsheetml/2009/9/main" objectType="Drop" dropLines="5" dropStyle="combo" dx="19" fmlaLink="$F$81" fmlaRange="FormData!$E$2:$E$13" noThreeD="1" sel="1" val="0"/>
</file>

<file path=xl/ctrlProps/ctrlProp82.xml><?xml version="1.0" encoding="utf-8"?>
<formControlPr xmlns="http://schemas.microsoft.com/office/spreadsheetml/2009/9/main" objectType="Drop" dropLines="5" dropStyle="combo" dx="19" fmlaLink="$F$82" fmlaRange="FormData!$E$2:$E$13" noThreeD="1" sel="1" val="0"/>
</file>

<file path=xl/ctrlProps/ctrlProp83.xml><?xml version="1.0" encoding="utf-8"?>
<formControlPr xmlns="http://schemas.microsoft.com/office/spreadsheetml/2009/9/main" objectType="Drop" dropLines="5" dropStyle="combo" dx="19" fmlaLink="$F$83" fmlaRange="FormData!$E$2:$E$13" noThreeD="1" sel="1" val="0"/>
</file>

<file path=xl/ctrlProps/ctrlProp84.xml><?xml version="1.0" encoding="utf-8"?>
<formControlPr xmlns="http://schemas.microsoft.com/office/spreadsheetml/2009/9/main" objectType="Drop" dropLines="5" dropStyle="combo" dx="19" fmlaLink="$F$84" fmlaRange="FormData!$E$2:$E$13" noThreeD="1" sel="1" val="0"/>
</file>

<file path=xl/ctrlProps/ctrlProp85.xml><?xml version="1.0" encoding="utf-8"?>
<formControlPr xmlns="http://schemas.microsoft.com/office/spreadsheetml/2009/9/main" objectType="Drop" dropLines="5" dropStyle="combo" dx="19" fmlaLink="$F$85" fmlaRange="FormData!$E$2:$E$13" noThreeD="1" sel="1" val="0"/>
</file>

<file path=xl/ctrlProps/ctrlProp86.xml><?xml version="1.0" encoding="utf-8"?>
<formControlPr xmlns="http://schemas.microsoft.com/office/spreadsheetml/2009/9/main" objectType="Drop" dropLines="5" dropStyle="combo" dx="19" fmlaLink="$F$86" fmlaRange="FormData!$E$2:$E$13" noThreeD="1" sel="1" val="0"/>
</file>

<file path=xl/ctrlProps/ctrlProp87.xml><?xml version="1.0" encoding="utf-8"?>
<formControlPr xmlns="http://schemas.microsoft.com/office/spreadsheetml/2009/9/main" objectType="Drop" dropLines="5" dropStyle="combo" dx="19" fmlaLink="$F$87" fmlaRange="FormData!$E$2:$E$13" noThreeD="1" sel="1" val="0"/>
</file>

<file path=xl/ctrlProps/ctrlProp88.xml><?xml version="1.0" encoding="utf-8"?>
<formControlPr xmlns="http://schemas.microsoft.com/office/spreadsheetml/2009/9/main" objectType="Drop" dropLines="5" dropStyle="combo" dx="19" fmlaLink="$F$88" fmlaRange="FormData!$E$2:$E$13" noThreeD="1" sel="1" val="0"/>
</file>

<file path=xl/ctrlProps/ctrlProp89.xml><?xml version="1.0" encoding="utf-8"?>
<formControlPr xmlns="http://schemas.microsoft.com/office/spreadsheetml/2009/9/main" objectType="Drop" dropLines="5" dropStyle="combo" dx="19" fmlaLink="$F$89" fmlaRange="FormData!$E$2:$E$13" noThreeD="1" sel="1" val="0"/>
</file>

<file path=xl/ctrlProps/ctrlProp9.xml><?xml version="1.0" encoding="utf-8"?>
<formControlPr xmlns="http://schemas.microsoft.com/office/spreadsheetml/2009/9/main" objectType="Drop" dropLines="3" dropStyle="combo" dx="19" fmlaLink="$J$18" fmlaRange="FormData!$B$2:$B$4" noThreeD="1" sel="1" val="0"/>
</file>

<file path=xl/ctrlProps/ctrlProp90.xml><?xml version="1.0" encoding="utf-8"?>
<formControlPr xmlns="http://schemas.microsoft.com/office/spreadsheetml/2009/9/main" objectType="Drop" dropLines="5" dropStyle="combo" dx="19" fmlaLink="$F$90" fmlaRange="FormData!$E$2:$E$13" noThreeD="1" sel="1" val="0"/>
</file>

<file path=xl/ctrlProps/ctrlProp91.xml><?xml version="1.0" encoding="utf-8"?>
<formControlPr xmlns="http://schemas.microsoft.com/office/spreadsheetml/2009/9/main" objectType="Drop" dropLines="5" dropStyle="combo" dx="19" fmlaLink="$F$91" fmlaRange="FormData!$E$2:$E$13" noThreeD="1" sel="1" val="0"/>
</file>

<file path=xl/ctrlProps/ctrlProp92.xml><?xml version="1.0" encoding="utf-8"?>
<formControlPr xmlns="http://schemas.microsoft.com/office/spreadsheetml/2009/9/main" objectType="Drop" dropLines="5" dropStyle="combo" dx="19" fmlaLink="$F$92" fmlaRange="FormData!$E$2:$E$13" noThreeD="1" sel="1" val="0"/>
</file>

<file path=xl/ctrlProps/ctrlProp93.xml><?xml version="1.0" encoding="utf-8"?>
<formControlPr xmlns="http://schemas.microsoft.com/office/spreadsheetml/2009/9/main" objectType="Drop" dropLines="5" dropStyle="combo" dx="19" fmlaLink="$F$93" fmlaRange="FormData!$E$2:$E$13" noThreeD="1" sel="1" val="0"/>
</file>

<file path=xl/ctrlProps/ctrlProp94.xml><?xml version="1.0" encoding="utf-8"?>
<formControlPr xmlns="http://schemas.microsoft.com/office/spreadsheetml/2009/9/main" objectType="Drop" dropLines="3" dropStyle="combo" dx="19" fmlaLink="$J$14" fmlaRange="FormData!$B$2:$B$4" noThreeD="1" sel="1" val="0"/>
</file>

<file path=xl/ctrlProps/ctrlProp95.xml><?xml version="1.0" encoding="utf-8"?>
<formControlPr xmlns="http://schemas.microsoft.com/office/spreadsheetml/2009/9/main" objectType="Drop" dropLines="3" dropStyle="combo" dx="19" fmlaLink="$J$17" fmlaRange="FormData!$B$2:$B$4" noThreeD="1" sel="1" val="0"/>
</file>

<file path=xl/ctrlProps/ctrlProp96.xml><?xml version="1.0" encoding="utf-8"?>
<formControlPr xmlns="http://schemas.microsoft.com/office/spreadsheetml/2009/9/main" objectType="Drop" dropLines="3" dropStyle="combo" dx="19" fmlaLink="$J$7" fmlaRange="FormData!$B$2:$B$4" noThreeD="1" sel="1" val="0"/>
</file>

<file path=xl/ctrlProps/ctrlProp97.xml><?xml version="1.0" encoding="utf-8"?>
<formControlPr xmlns="http://schemas.microsoft.com/office/spreadsheetml/2009/9/main" objectType="Drop" dropLines="3" dropStyle="combo" dx="19" fmlaLink="$J$8" fmlaRange="FormData!$B$2:$B$4" noThreeD="1" sel="1" val="0"/>
</file>

<file path=xl/ctrlProps/ctrlProp98.xml><?xml version="1.0" encoding="utf-8"?>
<formControlPr xmlns="http://schemas.microsoft.com/office/spreadsheetml/2009/9/main" objectType="Drop" dropLines="3" dropStyle="combo" dx="19" fmlaLink="$J$4" fmlaRange="FormData!$B$2:$B$4" noThreeD="1" sel="1" val="0"/>
</file>

<file path=xl/ctrlProps/ctrlProp99.xml><?xml version="1.0" encoding="utf-8"?>
<formControlPr xmlns="http://schemas.microsoft.com/office/spreadsheetml/2009/9/main" objectType="Drop" dropLines="3" dropStyle="combo" dx="19" fmlaLink="$J$5" fmlaRange="FormData!$B$2:$B$4" noThreeD="1" sel="1" val="0"/>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7.png"/><Relationship Id="rId4" Type="http://schemas.openxmlformats.org/officeDocument/2006/relationships/image" Target="../media/image6.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1066800</xdr:colOff>
      <xdr:row>17</xdr:row>
      <xdr:rowOff>233083</xdr:rowOff>
    </xdr:from>
    <xdr:to>
      <xdr:col>7</xdr:col>
      <xdr:colOff>1081207</xdr:colOff>
      <xdr:row>17</xdr:row>
      <xdr:rowOff>1874582</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066800" y="4890808"/>
          <a:ext cx="10377607" cy="1641499"/>
        </a:xfrm>
        <a:prstGeom prst="rect">
          <a:avLst/>
        </a:prstGeom>
      </xdr:spPr>
    </xdr:pic>
    <xdr:clientData/>
  </xdr:twoCellAnchor>
  <xdr:oneCellAnchor>
    <xdr:from>
      <xdr:col>7</xdr:col>
      <xdr:colOff>1456267</xdr:colOff>
      <xdr:row>0</xdr:row>
      <xdr:rowOff>0</xdr:rowOff>
    </xdr:from>
    <xdr:ext cx="1934097" cy="619673"/>
    <xdr:pic>
      <xdr:nvPicPr>
        <xdr:cNvPr id="3" name="Picture 2">
          <a:extLst>
            <a:ext uri="{FF2B5EF4-FFF2-40B4-BE49-F238E27FC236}">
              <a16:creationId xmlns:a16="http://schemas.microsoft.com/office/drawing/2014/main" id="{00000000-0008-0000-0000-000003000000}"/>
            </a:ext>
            <a:ext uri="{147F2762-F138-4A5C-976F-8EAC2B608ADB}">
              <a16:predDERef xmlns:a16="http://schemas.microsoft.com/office/drawing/2014/main" pred="{C6AF8A70-1185-4511-946F-A3F681661A90}"/>
            </a:ext>
          </a:extLst>
        </xdr:cNvPr>
        <xdr:cNvPicPr>
          <a:picLocks noChangeAspect="1"/>
        </xdr:cNvPicPr>
      </xdr:nvPicPr>
      <xdr:blipFill>
        <a:blip xmlns:r="http://schemas.openxmlformats.org/officeDocument/2006/relationships" r:embed="rId2"/>
        <a:stretch>
          <a:fillRect/>
        </a:stretch>
      </xdr:blipFill>
      <xdr:spPr>
        <a:xfrm>
          <a:off x="11743267" y="0"/>
          <a:ext cx="1934097" cy="6196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373380</xdr:colOff>
      <xdr:row>10</xdr:row>
      <xdr:rowOff>15240</xdr:rowOff>
    </xdr:from>
    <xdr:to>
      <xdr:col>0</xdr:col>
      <xdr:colOff>556260</xdr:colOff>
      <xdr:row>10</xdr:row>
      <xdr:rowOff>175260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73380" y="1844040"/>
          <a:ext cx="182880" cy="160020"/>
        </a:xfrm>
        <a:prstGeom prst="rect">
          <a:avLst/>
        </a:prstGeom>
      </xdr:spPr>
    </xdr:pic>
    <xdr:clientData/>
  </xdr:twoCellAnchor>
  <xdr:twoCellAnchor editAs="oneCell">
    <xdr:from>
      <xdr:col>0</xdr:col>
      <xdr:colOff>411480</xdr:colOff>
      <xdr:row>9</xdr:row>
      <xdr:rowOff>15240</xdr:rowOff>
    </xdr:from>
    <xdr:to>
      <xdr:col>0</xdr:col>
      <xdr:colOff>542109</xdr:colOff>
      <xdr:row>9</xdr:row>
      <xdr:rowOff>181493</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411480" y="1661160"/>
          <a:ext cx="130629" cy="166253"/>
        </a:xfrm>
        <a:prstGeom prst="rect">
          <a:avLst/>
        </a:prstGeom>
      </xdr:spPr>
    </xdr:pic>
    <xdr:clientData/>
  </xdr:twoCellAnchor>
  <xdr:twoCellAnchor editAs="oneCell">
    <xdr:from>
      <xdr:col>0</xdr:col>
      <xdr:colOff>381000</xdr:colOff>
      <xdr:row>8</xdr:row>
      <xdr:rowOff>15240</xdr:rowOff>
    </xdr:from>
    <xdr:to>
      <xdr:col>0</xdr:col>
      <xdr:colOff>563880</xdr:colOff>
      <xdr:row>8</xdr:row>
      <xdr:rowOff>177018</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stretch>
          <a:fillRect/>
        </a:stretch>
      </xdr:blipFill>
      <xdr:spPr>
        <a:xfrm>
          <a:off x="381000" y="1478280"/>
          <a:ext cx="182880" cy="161778"/>
        </a:xfrm>
        <a:prstGeom prst="rect">
          <a:avLst/>
        </a:prstGeom>
      </xdr:spPr>
    </xdr:pic>
    <xdr:clientData/>
  </xdr:twoCellAnchor>
  <xdr:oneCellAnchor>
    <xdr:from>
      <xdr:col>0</xdr:col>
      <xdr:colOff>381000</xdr:colOff>
      <xdr:row>11</xdr:row>
      <xdr:rowOff>7621</xdr:rowOff>
    </xdr:from>
    <xdr:ext cx="135401" cy="160019"/>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4"/>
        <a:stretch>
          <a:fillRect/>
        </a:stretch>
      </xdr:blipFill>
      <xdr:spPr>
        <a:xfrm>
          <a:off x="381000" y="2202181"/>
          <a:ext cx="135401" cy="160019"/>
        </a:xfrm>
        <a:prstGeom prst="rect">
          <a:avLst/>
        </a:prstGeom>
      </xdr:spPr>
    </xdr:pic>
    <xdr:clientData/>
  </xdr:oneCellAnchor>
  <xdr:twoCellAnchor editAs="oneCell">
    <xdr:from>
      <xdr:col>0</xdr:col>
      <xdr:colOff>396241</xdr:colOff>
      <xdr:row>12</xdr:row>
      <xdr:rowOff>30480</xdr:rowOff>
    </xdr:from>
    <xdr:to>
      <xdr:col>0</xdr:col>
      <xdr:colOff>518161</xdr:colOff>
      <xdr:row>12</xdr:row>
      <xdr:rowOff>169025</xdr:rowOff>
    </xdr:to>
    <xdr:pic>
      <xdr:nvPicPr>
        <xdr:cNvPr id="7" name="Picture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5"/>
        <a:stretch>
          <a:fillRect/>
        </a:stretch>
      </xdr:blipFill>
      <xdr:spPr>
        <a:xfrm>
          <a:off x="396241" y="2225040"/>
          <a:ext cx="121920" cy="1385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144780</xdr:colOff>
          <xdr:row>8</xdr:row>
          <xdr:rowOff>38100</xdr:rowOff>
        </xdr:from>
        <xdr:to>
          <xdr:col>4</xdr:col>
          <xdr:colOff>502920</xdr:colOff>
          <xdr:row>8</xdr:row>
          <xdr:rowOff>175260</xdr:rowOff>
        </xdr:to>
        <xdr:sp macro="" textlink="">
          <xdr:nvSpPr>
            <xdr:cNvPr id="23554" name="Drop Down 2" hidden="1">
              <a:extLst>
                <a:ext uri="{63B3BB69-23CF-44E3-9099-C40C66FF867C}">
                  <a14:compatExt spid="_x0000_s23554"/>
                </a:ext>
                <a:ext uri="{FF2B5EF4-FFF2-40B4-BE49-F238E27FC236}">
                  <a16:creationId xmlns:a16="http://schemas.microsoft.com/office/drawing/2014/main" id="{00000000-0008-0000-0200-000002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9</xdr:row>
          <xdr:rowOff>38100</xdr:rowOff>
        </xdr:from>
        <xdr:to>
          <xdr:col>4</xdr:col>
          <xdr:colOff>502920</xdr:colOff>
          <xdr:row>9</xdr:row>
          <xdr:rowOff>175260</xdr:rowOff>
        </xdr:to>
        <xdr:sp macro="" textlink="">
          <xdr:nvSpPr>
            <xdr:cNvPr id="23558" name="Drop Down 6" hidden="1">
              <a:extLst>
                <a:ext uri="{63B3BB69-23CF-44E3-9099-C40C66FF867C}">
                  <a14:compatExt spid="_x0000_s23558"/>
                </a:ext>
                <a:ext uri="{FF2B5EF4-FFF2-40B4-BE49-F238E27FC236}">
                  <a16:creationId xmlns:a16="http://schemas.microsoft.com/office/drawing/2014/main" id="{00000000-0008-0000-0200-000006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10</xdr:row>
          <xdr:rowOff>38100</xdr:rowOff>
        </xdr:from>
        <xdr:to>
          <xdr:col>4</xdr:col>
          <xdr:colOff>518160</xdr:colOff>
          <xdr:row>10</xdr:row>
          <xdr:rowOff>175260</xdr:rowOff>
        </xdr:to>
        <xdr:sp macro="" textlink="">
          <xdr:nvSpPr>
            <xdr:cNvPr id="23559" name="Drop Down 7" hidden="1">
              <a:extLst>
                <a:ext uri="{63B3BB69-23CF-44E3-9099-C40C66FF867C}">
                  <a14:compatExt spid="_x0000_s23559"/>
                </a:ext>
                <a:ext uri="{FF2B5EF4-FFF2-40B4-BE49-F238E27FC236}">
                  <a16:creationId xmlns:a16="http://schemas.microsoft.com/office/drawing/2014/main" id="{00000000-0008-0000-0200-000007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14</xdr:row>
          <xdr:rowOff>38100</xdr:rowOff>
        </xdr:from>
        <xdr:to>
          <xdr:col>4</xdr:col>
          <xdr:colOff>518160</xdr:colOff>
          <xdr:row>14</xdr:row>
          <xdr:rowOff>175260</xdr:rowOff>
        </xdr:to>
        <xdr:sp macro="" textlink="">
          <xdr:nvSpPr>
            <xdr:cNvPr id="23560" name="Drop Down 8" hidden="1">
              <a:extLst>
                <a:ext uri="{63B3BB69-23CF-44E3-9099-C40C66FF867C}">
                  <a14:compatExt spid="_x0000_s23560"/>
                </a:ext>
                <a:ext uri="{FF2B5EF4-FFF2-40B4-BE49-F238E27FC236}">
                  <a16:creationId xmlns:a16="http://schemas.microsoft.com/office/drawing/2014/main" id="{00000000-0008-0000-0200-000008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15</xdr:row>
          <xdr:rowOff>38100</xdr:rowOff>
        </xdr:from>
        <xdr:to>
          <xdr:col>4</xdr:col>
          <xdr:colOff>518160</xdr:colOff>
          <xdr:row>15</xdr:row>
          <xdr:rowOff>175260</xdr:rowOff>
        </xdr:to>
        <xdr:sp macro="" textlink="">
          <xdr:nvSpPr>
            <xdr:cNvPr id="23561" name="Drop Down 9" hidden="1">
              <a:extLst>
                <a:ext uri="{63B3BB69-23CF-44E3-9099-C40C66FF867C}">
                  <a14:compatExt spid="_x0000_s23561"/>
                </a:ext>
                <a:ext uri="{FF2B5EF4-FFF2-40B4-BE49-F238E27FC236}">
                  <a16:creationId xmlns:a16="http://schemas.microsoft.com/office/drawing/2014/main" id="{00000000-0008-0000-0200-000009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18</xdr:row>
          <xdr:rowOff>38100</xdr:rowOff>
        </xdr:from>
        <xdr:to>
          <xdr:col>4</xdr:col>
          <xdr:colOff>518160</xdr:colOff>
          <xdr:row>18</xdr:row>
          <xdr:rowOff>175260</xdr:rowOff>
        </xdr:to>
        <xdr:sp macro="" textlink="">
          <xdr:nvSpPr>
            <xdr:cNvPr id="23563" name="Drop Down 11" hidden="1">
              <a:extLst>
                <a:ext uri="{63B3BB69-23CF-44E3-9099-C40C66FF867C}">
                  <a14:compatExt spid="_x0000_s23563"/>
                </a:ext>
                <a:ext uri="{FF2B5EF4-FFF2-40B4-BE49-F238E27FC236}">
                  <a16:creationId xmlns:a16="http://schemas.microsoft.com/office/drawing/2014/main" id="{00000000-0008-0000-0200-00000B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10</xdr:col>
      <xdr:colOff>335280</xdr:colOff>
      <xdr:row>2</xdr:row>
      <xdr:rowOff>15240</xdr:rowOff>
    </xdr:from>
    <xdr:to>
      <xdr:col>10</xdr:col>
      <xdr:colOff>518160</xdr:colOff>
      <xdr:row>2</xdr:row>
      <xdr:rowOff>175260</xdr:rowOff>
    </xdr:to>
    <xdr:pic>
      <xdr:nvPicPr>
        <xdr:cNvPr id="13" name="Picture 1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1"/>
        <a:stretch>
          <a:fillRect/>
        </a:stretch>
      </xdr:blipFill>
      <xdr:spPr>
        <a:xfrm>
          <a:off x="6612255" y="396240"/>
          <a:ext cx="182880" cy="160020"/>
        </a:xfrm>
        <a:prstGeom prst="rect">
          <a:avLst/>
        </a:prstGeom>
      </xdr:spPr>
    </xdr:pic>
    <xdr:clientData/>
  </xdr:twoCellAnchor>
  <xdr:twoCellAnchor editAs="oneCell">
    <xdr:from>
      <xdr:col>11</xdr:col>
      <xdr:colOff>548640</xdr:colOff>
      <xdr:row>2</xdr:row>
      <xdr:rowOff>9006</xdr:rowOff>
    </xdr:from>
    <xdr:to>
      <xdr:col>11</xdr:col>
      <xdr:colOff>679269</xdr:colOff>
      <xdr:row>2</xdr:row>
      <xdr:rowOff>175259</xdr:rowOff>
    </xdr:to>
    <xdr:pic>
      <xdr:nvPicPr>
        <xdr:cNvPr id="14" name="Picture 13">
          <a:extLst>
            <a:ext uri="{FF2B5EF4-FFF2-40B4-BE49-F238E27FC236}">
              <a16:creationId xmlns:a16="http://schemas.microsoft.com/office/drawing/2014/main" id="{00000000-0008-0000-0200-00000E000000}"/>
            </a:ext>
          </a:extLst>
        </xdr:cNvPr>
        <xdr:cNvPicPr>
          <a:picLocks noChangeAspect="1"/>
        </xdr:cNvPicPr>
      </xdr:nvPicPr>
      <xdr:blipFill>
        <a:blip xmlns:r="http://schemas.openxmlformats.org/officeDocument/2006/relationships" r:embed="rId2"/>
        <a:stretch>
          <a:fillRect/>
        </a:stretch>
      </xdr:blipFill>
      <xdr:spPr>
        <a:xfrm>
          <a:off x="8540115" y="390006"/>
          <a:ext cx="130629" cy="166253"/>
        </a:xfrm>
        <a:prstGeom prst="rect">
          <a:avLst/>
        </a:prstGeom>
      </xdr:spPr>
    </xdr:pic>
    <xdr:clientData/>
  </xdr:twoCellAnchor>
  <xdr:twoCellAnchor editAs="oneCell">
    <xdr:from>
      <xdr:col>12</xdr:col>
      <xdr:colOff>304801</xdr:colOff>
      <xdr:row>2</xdr:row>
      <xdr:rowOff>7621</xdr:rowOff>
    </xdr:from>
    <xdr:to>
      <xdr:col>12</xdr:col>
      <xdr:colOff>487681</xdr:colOff>
      <xdr:row>2</xdr:row>
      <xdr:rowOff>169399</xdr:rowOff>
    </xdr:to>
    <xdr:pic>
      <xdr:nvPicPr>
        <xdr:cNvPr id="15" name="Picture 14">
          <a:extLst>
            <a:ext uri="{FF2B5EF4-FFF2-40B4-BE49-F238E27FC236}">
              <a16:creationId xmlns:a16="http://schemas.microsoft.com/office/drawing/2014/main" id="{00000000-0008-0000-0200-00000F000000}"/>
            </a:ext>
          </a:extLst>
        </xdr:cNvPr>
        <xdr:cNvPicPr>
          <a:picLocks noChangeAspect="1"/>
        </xdr:cNvPicPr>
      </xdr:nvPicPr>
      <xdr:blipFill>
        <a:blip xmlns:r="http://schemas.openxmlformats.org/officeDocument/2006/relationships" r:embed="rId3"/>
        <a:stretch>
          <a:fillRect/>
        </a:stretch>
      </xdr:blipFill>
      <xdr:spPr>
        <a:xfrm>
          <a:off x="10010776" y="388621"/>
          <a:ext cx="182880" cy="16177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160020</xdr:colOff>
          <xdr:row>20</xdr:row>
          <xdr:rowOff>30480</xdr:rowOff>
        </xdr:from>
        <xdr:to>
          <xdr:col>4</xdr:col>
          <xdr:colOff>518160</xdr:colOff>
          <xdr:row>20</xdr:row>
          <xdr:rowOff>160020</xdr:rowOff>
        </xdr:to>
        <xdr:sp macro="" textlink="">
          <xdr:nvSpPr>
            <xdr:cNvPr id="23567" name="Drop Down 15" hidden="1">
              <a:extLst>
                <a:ext uri="{63B3BB69-23CF-44E3-9099-C40C66FF867C}">
                  <a14:compatExt spid="_x0000_s23567"/>
                </a:ext>
                <a:ext uri="{FF2B5EF4-FFF2-40B4-BE49-F238E27FC236}">
                  <a16:creationId xmlns:a16="http://schemas.microsoft.com/office/drawing/2014/main" id="{00000000-0008-0000-0200-00000F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16</xdr:row>
          <xdr:rowOff>68580</xdr:rowOff>
        </xdr:from>
        <xdr:to>
          <xdr:col>4</xdr:col>
          <xdr:colOff>518160</xdr:colOff>
          <xdr:row>16</xdr:row>
          <xdr:rowOff>198120</xdr:rowOff>
        </xdr:to>
        <xdr:sp macro="" textlink="">
          <xdr:nvSpPr>
            <xdr:cNvPr id="23568" name="Drop Down 16" hidden="1">
              <a:extLst>
                <a:ext uri="{63B3BB69-23CF-44E3-9099-C40C66FF867C}">
                  <a14:compatExt spid="_x0000_s23568"/>
                </a:ext>
                <a:ext uri="{FF2B5EF4-FFF2-40B4-BE49-F238E27FC236}">
                  <a16:creationId xmlns:a16="http://schemas.microsoft.com/office/drawing/2014/main" id="{00000000-0008-0000-0200-000010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17</xdr:row>
          <xdr:rowOff>38100</xdr:rowOff>
        </xdr:from>
        <xdr:to>
          <xdr:col>4</xdr:col>
          <xdr:colOff>518160</xdr:colOff>
          <xdr:row>17</xdr:row>
          <xdr:rowOff>175260</xdr:rowOff>
        </xdr:to>
        <xdr:sp macro="" textlink="">
          <xdr:nvSpPr>
            <xdr:cNvPr id="23569" name="Drop Down 17" hidden="1">
              <a:extLst>
                <a:ext uri="{63B3BB69-23CF-44E3-9099-C40C66FF867C}">
                  <a14:compatExt spid="_x0000_s23569"/>
                </a:ext>
                <a:ext uri="{FF2B5EF4-FFF2-40B4-BE49-F238E27FC236}">
                  <a16:creationId xmlns:a16="http://schemas.microsoft.com/office/drawing/2014/main" id="{00000000-0008-0000-0200-000011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7</xdr:row>
          <xdr:rowOff>106680</xdr:rowOff>
        </xdr:from>
        <xdr:to>
          <xdr:col>4</xdr:col>
          <xdr:colOff>502920</xdr:colOff>
          <xdr:row>7</xdr:row>
          <xdr:rowOff>236220</xdr:rowOff>
        </xdr:to>
        <xdr:sp macro="" textlink="">
          <xdr:nvSpPr>
            <xdr:cNvPr id="23572" name="Drop Down 20" hidden="1">
              <a:extLst>
                <a:ext uri="{63B3BB69-23CF-44E3-9099-C40C66FF867C}">
                  <a14:compatExt spid="_x0000_s23572"/>
                </a:ext>
                <a:ext uri="{FF2B5EF4-FFF2-40B4-BE49-F238E27FC236}">
                  <a16:creationId xmlns:a16="http://schemas.microsoft.com/office/drawing/2014/main" id="{00000000-0008-0000-0200-000014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6</xdr:row>
          <xdr:rowOff>60960</xdr:rowOff>
        </xdr:from>
        <xdr:to>
          <xdr:col>4</xdr:col>
          <xdr:colOff>502920</xdr:colOff>
          <xdr:row>6</xdr:row>
          <xdr:rowOff>190500</xdr:rowOff>
        </xdr:to>
        <xdr:sp macro="" textlink="">
          <xdr:nvSpPr>
            <xdr:cNvPr id="23573" name="Drop Down 21" hidden="1">
              <a:extLst>
                <a:ext uri="{63B3BB69-23CF-44E3-9099-C40C66FF867C}">
                  <a14:compatExt spid="_x0000_s23573"/>
                </a:ext>
                <a:ext uri="{FF2B5EF4-FFF2-40B4-BE49-F238E27FC236}">
                  <a16:creationId xmlns:a16="http://schemas.microsoft.com/office/drawing/2014/main" id="{00000000-0008-0000-0200-000015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19</xdr:row>
          <xdr:rowOff>30480</xdr:rowOff>
        </xdr:from>
        <xdr:to>
          <xdr:col>4</xdr:col>
          <xdr:colOff>518160</xdr:colOff>
          <xdr:row>19</xdr:row>
          <xdr:rowOff>160020</xdr:rowOff>
        </xdr:to>
        <xdr:sp macro="" textlink="">
          <xdr:nvSpPr>
            <xdr:cNvPr id="23575" name="Drop Down 23" hidden="1">
              <a:extLst>
                <a:ext uri="{63B3BB69-23CF-44E3-9099-C40C66FF867C}">
                  <a14:compatExt spid="_x0000_s23575"/>
                </a:ext>
                <a:ext uri="{FF2B5EF4-FFF2-40B4-BE49-F238E27FC236}">
                  <a16:creationId xmlns:a16="http://schemas.microsoft.com/office/drawing/2014/main" id="{00000000-0008-0000-0200-000017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160020</xdr:colOff>
          <xdr:row>21</xdr:row>
          <xdr:rowOff>38100</xdr:rowOff>
        </xdr:from>
        <xdr:to>
          <xdr:col>4</xdr:col>
          <xdr:colOff>518160</xdr:colOff>
          <xdr:row>21</xdr:row>
          <xdr:rowOff>175260</xdr:rowOff>
        </xdr:to>
        <xdr:sp macro="" textlink="">
          <xdr:nvSpPr>
            <xdr:cNvPr id="23576" name="Drop Down 24" hidden="1">
              <a:extLst>
                <a:ext uri="{63B3BB69-23CF-44E3-9099-C40C66FF867C}">
                  <a14:compatExt spid="_x0000_s23576"/>
                </a:ext>
                <a:ext uri="{FF2B5EF4-FFF2-40B4-BE49-F238E27FC236}">
                  <a16:creationId xmlns:a16="http://schemas.microsoft.com/office/drawing/2014/main" id="{00000000-0008-0000-0200-000018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160020</xdr:colOff>
          <xdr:row>22</xdr:row>
          <xdr:rowOff>83820</xdr:rowOff>
        </xdr:from>
        <xdr:to>
          <xdr:col>4</xdr:col>
          <xdr:colOff>518160</xdr:colOff>
          <xdr:row>22</xdr:row>
          <xdr:rowOff>220980</xdr:rowOff>
        </xdr:to>
        <xdr:sp macro="" textlink="">
          <xdr:nvSpPr>
            <xdr:cNvPr id="23577" name="Drop Down 25" hidden="1">
              <a:extLst>
                <a:ext uri="{63B3BB69-23CF-44E3-9099-C40C66FF867C}">
                  <a14:compatExt spid="_x0000_s23577"/>
                </a:ext>
                <a:ext uri="{FF2B5EF4-FFF2-40B4-BE49-F238E27FC236}">
                  <a16:creationId xmlns:a16="http://schemas.microsoft.com/office/drawing/2014/main" id="{00000000-0008-0000-0200-000019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160020</xdr:colOff>
          <xdr:row>23</xdr:row>
          <xdr:rowOff>76200</xdr:rowOff>
        </xdr:from>
        <xdr:to>
          <xdr:col>4</xdr:col>
          <xdr:colOff>518160</xdr:colOff>
          <xdr:row>23</xdr:row>
          <xdr:rowOff>213360</xdr:rowOff>
        </xdr:to>
        <xdr:sp macro="" textlink="">
          <xdr:nvSpPr>
            <xdr:cNvPr id="23578" name="Drop Down 26" hidden="1">
              <a:extLst>
                <a:ext uri="{63B3BB69-23CF-44E3-9099-C40C66FF867C}">
                  <a14:compatExt spid="_x0000_s23578"/>
                </a:ext>
                <a:ext uri="{FF2B5EF4-FFF2-40B4-BE49-F238E27FC236}">
                  <a16:creationId xmlns:a16="http://schemas.microsoft.com/office/drawing/2014/main" id="{00000000-0008-0000-0200-00001A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3</xdr:row>
          <xdr:rowOff>60960</xdr:rowOff>
        </xdr:from>
        <xdr:to>
          <xdr:col>4</xdr:col>
          <xdr:colOff>502920</xdr:colOff>
          <xdr:row>3</xdr:row>
          <xdr:rowOff>190500</xdr:rowOff>
        </xdr:to>
        <xdr:sp macro="" textlink="">
          <xdr:nvSpPr>
            <xdr:cNvPr id="23580" name="Drop Down 28" hidden="1">
              <a:extLst>
                <a:ext uri="{63B3BB69-23CF-44E3-9099-C40C66FF867C}">
                  <a14:compatExt spid="_x0000_s23580"/>
                </a:ext>
                <a:ext uri="{FF2B5EF4-FFF2-40B4-BE49-F238E27FC236}">
                  <a16:creationId xmlns:a16="http://schemas.microsoft.com/office/drawing/2014/main" id="{00000000-0008-0000-0200-00001C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4</xdr:row>
          <xdr:rowOff>76200</xdr:rowOff>
        </xdr:from>
        <xdr:to>
          <xdr:col>4</xdr:col>
          <xdr:colOff>502920</xdr:colOff>
          <xdr:row>4</xdr:row>
          <xdr:rowOff>213360</xdr:rowOff>
        </xdr:to>
        <xdr:sp macro="" textlink="">
          <xdr:nvSpPr>
            <xdr:cNvPr id="23581" name="Drop Down 29" hidden="1">
              <a:extLst>
                <a:ext uri="{63B3BB69-23CF-44E3-9099-C40C66FF867C}">
                  <a14:compatExt spid="_x0000_s23581"/>
                </a:ext>
                <a:ext uri="{FF2B5EF4-FFF2-40B4-BE49-F238E27FC236}">
                  <a16:creationId xmlns:a16="http://schemas.microsoft.com/office/drawing/2014/main" id="{00000000-0008-0000-0200-00001D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144780</xdr:colOff>
          <xdr:row>5</xdr:row>
          <xdr:rowOff>60960</xdr:rowOff>
        </xdr:from>
        <xdr:to>
          <xdr:col>4</xdr:col>
          <xdr:colOff>502920</xdr:colOff>
          <xdr:row>5</xdr:row>
          <xdr:rowOff>182880</xdr:rowOff>
        </xdr:to>
        <xdr:sp macro="" textlink="">
          <xdr:nvSpPr>
            <xdr:cNvPr id="23582" name="Drop Down 30" hidden="1">
              <a:extLst>
                <a:ext uri="{63B3BB69-23CF-44E3-9099-C40C66FF867C}">
                  <a14:compatExt spid="_x0000_s23582"/>
                </a:ext>
                <a:ext uri="{FF2B5EF4-FFF2-40B4-BE49-F238E27FC236}">
                  <a16:creationId xmlns:a16="http://schemas.microsoft.com/office/drawing/2014/main" id="{00000000-0008-0000-0200-00001E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11</xdr:row>
          <xdr:rowOff>68580</xdr:rowOff>
        </xdr:from>
        <xdr:to>
          <xdr:col>4</xdr:col>
          <xdr:colOff>518160</xdr:colOff>
          <xdr:row>11</xdr:row>
          <xdr:rowOff>213360</xdr:rowOff>
        </xdr:to>
        <xdr:sp macro="" textlink="">
          <xdr:nvSpPr>
            <xdr:cNvPr id="23583" name="Drop Down 31" hidden="1">
              <a:extLst>
                <a:ext uri="{63B3BB69-23CF-44E3-9099-C40C66FF867C}">
                  <a14:compatExt spid="_x0000_s23583"/>
                </a:ext>
                <a:ext uri="{FF2B5EF4-FFF2-40B4-BE49-F238E27FC236}">
                  <a16:creationId xmlns:a16="http://schemas.microsoft.com/office/drawing/2014/main" id="{00000000-0008-0000-0200-00001F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12</xdr:row>
          <xdr:rowOff>83820</xdr:rowOff>
        </xdr:from>
        <xdr:to>
          <xdr:col>4</xdr:col>
          <xdr:colOff>518160</xdr:colOff>
          <xdr:row>12</xdr:row>
          <xdr:rowOff>220980</xdr:rowOff>
        </xdr:to>
        <xdr:sp macro="" textlink="">
          <xdr:nvSpPr>
            <xdr:cNvPr id="23584" name="Drop Down 32" hidden="1">
              <a:extLst>
                <a:ext uri="{63B3BB69-23CF-44E3-9099-C40C66FF867C}">
                  <a14:compatExt spid="_x0000_s23584"/>
                </a:ext>
                <a:ext uri="{FF2B5EF4-FFF2-40B4-BE49-F238E27FC236}">
                  <a16:creationId xmlns:a16="http://schemas.microsoft.com/office/drawing/2014/main" id="{00000000-0008-0000-0200-000020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xdr:row>
          <xdr:rowOff>99060</xdr:rowOff>
        </xdr:from>
        <xdr:to>
          <xdr:col>4</xdr:col>
          <xdr:colOff>541020</xdr:colOff>
          <xdr:row>13</xdr:row>
          <xdr:rowOff>228600</xdr:rowOff>
        </xdr:to>
        <xdr:sp macro="" textlink="">
          <xdr:nvSpPr>
            <xdr:cNvPr id="23585" name="Drop Down 33" hidden="1">
              <a:extLst>
                <a:ext uri="{63B3BB69-23CF-44E3-9099-C40C66FF867C}">
                  <a14:compatExt spid="_x0000_s23585"/>
                </a:ext>
                <a:ext uri="{FF2B5EF4-FFF2-40B4-BE49-F238E27FC236}">
                  <a16:creationId xmlns:a16="http://schemas.microsoft.com/office/drawing/2014/main" id="{00000000-0008-0000-0200-0000215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3</xdr:row>
          <xdr:rowOff>76200</xdr:rowOff>
        </xdr:from>
        <xdr:to>
          <xdr:col>4</xdr:col>
          <xdr:colOff>487680</xdr:colOff>
          <xdr:row>3</xdr:row>
          <xdr:rowOff>228600</xdr:rowOff>
        </xdr:to>
        <xdr:sp macro="" textlink="">
          <xdr:nvSpPr>
            <xdr:cNvPr id="6519" name="Drop Down 375" hidden="1">
              <a:extLst>
                <a:ext uri="{63B3BB69-23CF-44E3-9099-C40C66FF867C}">
                  <a14:compatExt spid="_x0000_s6519"/>
                </a:ext>
                <a:ext uri="{FF2B5EF4-FFF2-40B4-BE49-F238E27FC236}">
                  <a16:creationId xmlns:a16="http://schemas.microsoft.com/office/drawing/2014/main" id="{00000000-0008-0000-0300-000077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20</xdr:row>
          <xdr:rowOff>22860</xdr:rowOff>
        </xdr:from>
        <xdr:to>
          <xdr:col>4</xdr:col>
          <xdr:colOff>487680</xdr:colOff>
          <xdr:row>20</xdr:row>
          <xdr:rowOff>160020</xdr:rowOff>
        </xdr:to>
        <xdr:sp macro="" textlink="">
          <xdr:nvSpPr>
            <xdr:cNvPr id="6535" name="Drop Down 391" hidden="1">
              <a:extLst>
                <a:ext uri="{63B3BB69-23CF-44E3-9099-C40C66FF867C}">
                  <a14:compatExt spid="_x0000_s6535"/>
                </a:ext>
                <a:ext uri="{FF2B5EF4-FFF2-40B4-BE49-F238E27FC236}">
                  <a16:creationId xmlns:a16="http://schemas.microsoft.com/office/drawing/2014/main" id="{00000000-0008-0000-0300-000087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21</xdr:row>
          <xdr:rowOff>22860</xdr:rowOff>
        </xdr:from>
        <xdr:to>
          <xdr:col>4</xdr:col>
          <xdr:colOff>487680</xdr:colOff>
          <xdr:row>21</xdr:row>
          <xdr:rowOff>160020</xdr:rowOff>
        </xdr:to>
        <xdr:sp macro="" textlink="">
          <xdr:nvSpPr>
            <xdr:cNvPr id="6539" name="Drop Down 395" hidden="1">
              <a:extLst>
                <a:ext uri="{63B3BB69-23CF-44E3-9099-C40C66FF867C}">
                  <a14:compatExt spid="_x0000_s6539"/>
                </a:ext>
                <a:ext uri="{FF2B5EF4-FFF2-40B4-BE49-F238E27FC236}">
                  <a16:creationId xmlns:a16="http://schemas.microsoft.com/office/drawing/2014/main" id="{00000000-0008-0000-0300-00008B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22</xdr:row>
          <xdr:rowOff>22860</xdr:rowOff>
        </xdr:from>
        <xdr:to>
          <xdr:col>4</xdr:col>
          <xdr:colOff>487680</xdr:colOff>
          <xdr:row>22</xdr:row>
          <xdr:rowOff>160020</xdr:rowOff>
        </xdr:to>
        <xdr:sp macro="" textlink="">
          <xdr:nvSpPr>
            <xdr:cNvPr id="6541" name="Drop Down 397" hidden="1">
              <a:extLst>
                <a:ext uri="{63B3BB69-23CF-44E3-9099-C40C66FF867C}">
                  <a14:compatExt spid="_x0000_s6541"/>
                </a:ext>
                <a:ext uri="{FF2B5EF4-FFF2-40B4-BE49-F238E27FC236}">
                  <a16:creationId xmlns:a16="http://schemas.microsoft.com/office/drawing/2014/main" id="{00000000-0008-0000-0300-00008D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23</xdr:row>
          <xdr:rowOff>22860</xdr:rowOff>
        </xdr:from>
        <xdr:to>
          <xdr:col>4</xdr:col>
          <xdr:colOff>487680</xdr:colOff>
          <xdr:row>23</xdr:row>
          <xdr:rowOff>160020</xdr:rowOff>
        </xdr:to>
        <xdr:sp macro="" textlink="">
          <xdr:nvSpPr>
            <xdr:cNvPr id="6542" name="Drop Down 398" hidden="1">
              <a:extLst>
                <a:ext uri="{63B3BB69-23CF-44E3-9099-C40C66FF867C}">
                  <a14:compatExt spid="_x0000_s6542"/>
                </a:ext>
                <a:ext uri="{FF2B5EF4-FFF2-40B4-BE49-F238E27FC236}">
                  <a16:creationId xmlns:a16="http://schemas.microsoft.com/office/drawing/2014/main" id="{00000000-0008-0000-0300-00008E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24</xdr:row>
          <xdr:rowOff>22860</xdr:rowOff>
        </xdr:from>
        <xdr:to>
          <xdr:col>4</xdr:col>
          <xdr:colOff>487680</xdr:colOff>
          <xdr:row>24</xdr:row>
          <xdr:rowOff>160020</xdr:rowOff>
        </xdr:to>
        <xdr:sp macro="" textlink="">
          <xdr:nvSpPr>
            <xdr:cNvPr id="6543" name="Drop Down 399" hidden="1">
              <a:extLst>
                <a:ext uri="{63B3BB69-23CF-44E3-9099-C40C66FF867C}">
                  <a14:compatExt spid="_x0000_s6543"/>
                </a:ext>
                <a:ext uri="{FF2B5EF4-FFF2-40B4-BE49-F238E27FC236}">
                  <a16:creationId xmlns:a16="http://schemas.microsoft.com/office/drawing/2014/main" id="{00000000-0008-0000-0300-00008F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25</xdr:row>
          <xdr:rowOff>22860</xdr:rowOff>
        </xdr:from>
        <xdr:to>
          <xdr:col>4</xdr:col>
          <xdr:colOff>487680</xdr:colOff>
          <xdr:row>25</xdr:row>
          <xdr:rowOff>160020</xdr:rowOff>
        </xdr:to>
        <xdr:sp macro="" textlink="">
          <xdr:nvSpPr>
            <xdr:cNvPr id="6544" name="Drop Down 400" hidden="1">
              <a:extLst>
                <a:ext uri="{63B3BB69-23CF-44E3-9099-C40C66FF867C}">
                  <a14:compatExt spid="_x0000_s6544"/>
                </a:ext>
                <a:ext uri="{FF2B5EF4-FFF2-40B4-BE49-F238E27FC236}">
                  <a16:creationId xmlns:a16="http://schemas.microsoft.com/office/drawing/2014/main" id="{00000000-0008-0000-0300-000090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26</xdr:row>
          <xdr:rowOff>22860</xdr:rowOff>
        </xdr:from>
        <xdr:to>
          <xdr:col>4</xdr:col>
          <xdr:colOff>487680</xdr:colOff>
          <xdr:row>26</xdr:row>
          <xdr:rowOff>160020</xdr:rowOff>
        </xdr:to>
        <xdr:sp macro="" textlink="">
          <xdr:nvSpPr>
            <xdr:cNvPr id="6545" name="Drop Down 401" hidden="1">
              <a:extLst>
                <a:ext uri="{63B3BB69-23CF-44E3-9099-C40C66FF867C}">
                  <a14:compatExt spid="_x0000_s6545"/>
                </a:ext>
                <a:ext uri="{FF2B5EF4-FFF2-40B4-BE49-F238E27FC236}">
                  <a16:creationId xmlns:a16="http://schemas.microsoft.com/office/drawing/2014/main" id="{00000000-0008-0000-0300-000091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27</xdr:row>
          <xdr:rowOff>22860</xdr:rowOff>
        </xdr:from>
        <xdr:to>
          <xdr:col>4</xdr:col>
          <xdr:colOff>487680</xdr:colOff>
          <xdr:row>27</xdr:row>
          <xdr:rowOff>160020</xdr:rowOff>
        </xdr:to>
        <xdr:sp macro="" textlink="">
          <xdr:nvSpPr>
            <xdr:cNvPr id="6546" name="Drop Down 402" hidden="1">
              <a:extLst>
                <a:ext uri="{63B3BB69-23CF-44E3-9099-C40C66FF867C}">
                  <a14:compatExt spid="_x0000_s6546"/>
                </a:ext>
                <a:ext uri="{FF2B5EF4-FFF2-40B4-BE49-F238E27FC236}">
                  <a16:creationId xmlns:a16="http://schemas.microsoft.com/office/drawing/2014/main" id="{00000000-0008-0000-0300-000092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28</xdr:row>
          <xdr:rowOff>22860</xdr:rowOff>
        </xdr:from>
        <xdr:to>
          <xdr:col>4</xdr:col>
          <xdr:colOff>487680</xdr:colOff>
          <xdr:row>28</xdr:row>
          <xdr:rowOff>160020</xdr:rowOff>
        </xdr:to>
        <xdr:sp macro="" textlink="">
          <xdr:nvSpPr>
            <xdr:cNvPr id="6547" name="Drop Down 403" hidden="1">
              <a:extLst>
                <a:ext uri="{63B3BB69-23CF-44E3-9099-C40C66FF867C}">
                  <a14:compatExt spid="_x0000_s6547"/>
                </a:ext>
                <a:ext uri="{FF2B5EF4-FFF2-40B4-BE49-F238E27FC236}">
                  <a16:creationId xmlns:a16="http://schemas.microsoft.com/office/drawing/2014/main" id="{00000000-0008-0000-0300-000093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29</xdr:row>
          <xdr:rowOff>22860</xdr:rowOff>
        </xdr:from>
        <xdr:to>
          <xdr:col>4</xdr:col>
          <xdr:colOff>487680</xdr:colOff>
          <xdr:row>29</xdr:row>
          <xdr:rowOff>160020</xdr:rowOff>
        </xdr:to>
        <xdr:sp macro="" textlink="">
          <xdr:nvSpPr>
            <xdr:cNvPr id="6548" name="Drop Down 404" hidden="1">
              <a:extLst>
                <a:ext uri="{63B3BB69-23CF-44E3-9099-C40C66FF867C}">
                  <a14:compatExt spid="_x0000_s6548"/>
                </a:ext>
                <a:ext uri="{FF2B5EF4-FFF2-40B4-BE49-F238E27FC236}">
                  <a16:creationId xmlns:a16="http://schemas.microsoft.com/office/drawing/2014/main" id="{00000000-0008-0000-0300-000094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30</xdr:row>
          <xdr:rowOff>22860</xdr:rowOff>
        </xdr:from>
        <xdr:to>
          <xdr:col>4</xdr:col>
          <xdr:colOff>487680</xdr:colOff>
          <xdr:row>30</xdr:row>
          <xdr:rowOff>160020</xdr:rowOff>
        </xdr:to>
        <xdr:sp macro="" textlink="">
          <xdr:nvSpPr>
            <xdr:cNvPr id="6549" name="Drop Down 405" hidden="1">
              <a:extLst>
                <a:ext uri="{63B3BB69-23CF-44E3-9099-C40C66FF867C}">
                  <a14:compatExt spid="_x0000_s6549"/>
                </a:ext>
                <a:ext uri="{FF2B5EF4-FFF2-40B4-BE49-F238E27FC236}">
                  <a16:creationId xmlns:a16="http://schemas.microsoft.com/office/drawing/2014/main" id="{00000000-0008-0000-0300-000095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31</xdr:row>
          <xdr:rowOff>22860</xdr:rowOff>
        </xdr:from>
        <xdr:to>
          <xdr:col>4</xdr:col>
          <xdr:colOff>487680</xdr:colOff>
          <xdr:row>31</xdr:row>
          <xdr:rowOff>160020</xdr:rowOff>
        </xdr:to>
        <xdr:sp macro="" textlink="">
          <xdr:nvSpPr>
            <xdr:cNvPr id="6550" name="Drop Down 406" hidden="1">
              <a:extLst>
                <a:ext uri="{63B3BB69-23CF-44E3-9099-C40C66FF867C}">
                  <a14:compatExt spid="_x0000_s6550"/>
                </a:ext>
                <a:ext uri="{FF2B5EF4-FFF2-40B4-BE49-F238E27FC236}">
                  <a16:creationId xmlns:a16="http://schemas.microsoft.com/office/drawing/2014/main" id="{00000000-0008-0000-0300-000096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32</xdr:row>
          <xdr:rowOff>22860</xdr:rowOff>
        </xdr:from>
        <xdr:to>
          <xdr:col>4</xdr:col>
          <xdr:colOff>487680</xdr:colOff>
          <xdr:row>32</xdr:row>
          <xdr:rowOff>160020</xdr:rowOff>
        </xdr:to>
        <xdr:sp macro="" textlink="">
          <xdr:nvSpPr>
            <xdr:cNvPr id="6551" name="Drop Down 407" hidden="1">
              <a:extLst>
                <a:ext uri="{63B3BB69-23CF-44E3-9099-C40C66FF867C}">
                  <a14:compatExt spid="_x0000_s6551"/>
                </a:ext>
                <a:ext uri="{FF2B5EF4-FFF2-40B4-BE49-F238E27FC236}">
                  <a16:creationId xmlns:a16="http://schemas.microsoft.com/office/drawing/2014/main" id="{00000000-0008-0000-0300-000097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33</xdr:row>
          <xdr:rowOff>22860</xdr:rowOff>
        </xdr:from>
        <xdr:to>
          <xdr:col>4</xdr:col>
          <xdr:colOff>487680</xdr:colOff>
          <xdr:row>33</xdr:row>
          <xdr:rowOff>160020</xdr:rowOff>
        </xdr:to>
        <xdr:sp macro="" textlink="">
          <xdr:nvSpPr>
            <xdr:cNvPr id="6552" name="Drop Down 408" hidden="1">
              <a:extLst>
                <a:ext uri="{63B3BB69-23CF-44E3-9099-C40C66FF867C}">
                  <a14:compatExt spid="_x0000_s6552"/>
                </a:ext>
                <a:ext uri="{FF2B5EF4-FFF2-40B4-BE49-F238E27FC236}">
                  <a16:creationId xmlns:a16="http://schemas.microsoft.com/office/drawing/2014/main" id="{00000000-0008-0000-0300-000098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34</xdr:row>
          <xdr:rowOff>22860</xdr:rowOff>
        </xdr:from>
        <xdr:to>
          <xdr:col>4</xdr:col>
          <xdr:colOff>487680</xdr:colOff>
          <xdr:row>34</xdr:row>
          <xdr:rowOff>160020</xdr:rowOff>
        </xdr:to>
        <xdr:sp macro="" textlink="">
          <xdr:nvSpPr>
            <xdr:cNvPr id="6553" name="Drop Down 409" hidden="1">
              <a:extLst>
                <a:ext uri="{63B3BB69-23CF-44E3-9099-C40C66FF867C}">
                  <a14:compatExt spid="_x0000_s6553"/>
                </a:ext>
                <a:ext uri="{FF2B5EF4-FFF2-40B4-BE49-F238E27FC236}">
                  <a16:creationId xmlns:a16="http://schemas.microsoft.com/office/drawing/2014/main" id="{00000000-0008-0000-0300-000099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35</xdr:row>
          <xdr:rowOff>22860</xdr:rowOff>
        </xdr:from>
        <xdr:to>
          <xdr:col>4</xdr:col>
          <xdr:colOff>487680</xdr:colOff>
          <xdr:row>35</xdr:row>
          <xdr:rowOff>160020</xdr:rowOff>
        </xdr:to>
        <xdr:sp macro="" textlink="">
          <xdr:nvSpPr>
            <xdr:cNvPr id="6554" name="Drop Down 410" hidden="1">
              <a:extLst>
                <a:ext uri="{63B3BB69-23CF-44E3-9099-C40C66FF867C}">
                  <a14:compatExt spid="_x0000_s6554"/>
                </a:ext>
                <a:ext uri="{FF2B5EF4-FFF2-40B4-BE49-F238E27FC236}">
                  <a16:creationId xmlns:a16="http://schemas.microsoft.com/office/drawing/2014/main" id="{00000000-0008-0000-0300-00009A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36</xdr:row>
          <xdr:rowOff>22860</xdr:rowOff>
        </xdr:from>
        <xdr:to>
          <xdr:col>4</xdr:col>
          <xdr:colOff>487680</xdr:colOff>
          <xdr:row>36</xdr:row>
          <xdr:rowOff>160020</xdr:rowOff>
        </xdr:to>
        <xdr:sp macro="" textlink="">
          <xdr:nvSpPr>
            <xdr:cNvPr id="6555" name="Drop Down 411" hidden="1">
              <a:extLst>
                <a:ext uri="{63B3BB69-23CF-44E3-9099-C40C66FF867C}">
                  <a14:compatExt spid="_x0000_s6555"/>
                </a:ext>
                <a:ext uri="{FF2B5EF4-FFF2-40B4-BE49-F238E27FC236}">
                  <a16:creationId xmlns:a16="http://schemas.microsoft.com/office/drawing/2014/main" id="{00000000-0008-0000-0300-00009B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37</xdr:row>
          <xdr:rowOff>22860</xdr:rowOff>
        </xdr:from>
        <xdr:to>
          <xdr:col>4</xdr:col>
          <xdr:colOff>487680</xdr:colOff>
          <xdr:row>37</xdr:row>
          <xdr:rowOff>160020</xdr:rowOff>
        </xdr:to>
        <xdr:sp macro="" textlink="">
          <xdr:nvSpPr>
            <xdr:cNvPr id="6556" name="Drop Down 412" hidden="1">
              <a:extLst>
                <a:ext uri="{63B3BB69-23CF-44E3-9099-C40C66FF867C}">
                  <a14:compatExt spid="_x0000_s6556"/>
                </a:ext>
                <a:ext uri="{FF2B5EF4-FFF2-40B4-BE49-F238E27FC236}">
                  <a16:creationId xmlns:a16="http://schemas.microsoft.com/office/drawing/2014/main" id="{00000000-0008-0000-0300-00009C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38</xdr:row>
          <xdr:rowOff>22860</xdr:rowOff>
        </xdr:from>
        <xdr:to>
          <xdr:col>4</xdr:col>
          <xdr:colOff>487680</xdr:colOff>
          <xdr:row>38</xdr:row>
          <xdr:rowOff>160020</xdr:rowOff>
        </xdr:to>
        <xdr:sp macro="" textlink="">
          <xdr:nvSpPr>
            <xdr:cNvPr id="6557" name="Drop Down 413" hidden="1">
              <a:extLst>
                <a:ext uri="{63B3BB69-23CF-44E3-9099-C40C66FF867C}">
                  <a14:compatExt spid="_x0000_s6557"/>
                </a:ext>
                <a:ext uri="{FF2B5EF4-FFF2-40B4-BE49-F238E27FC236}">
                  <a16:creationId xmlns:a16="http://schemas.microsoft.com/office/drawing/2014/main" id="{00000000-0008-0000-0300-00009D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39</xdr:row>
          <xdr:rowOff>22860</xdr:rowOff>
        </xdr:from>
        <xdr:to>
          <xdr:col>4</xdr:col>
          <xdr:colOff>487680</xdr:colOff>
          <xdr:row>39</xdr:row>
          <xdr:rowOff>160020</xdr:rowOff>
        </xdr:to>
        <xdr:sp macro="" textlink="">
          <xdr:nvSpPr>
            <xdr:cNvPr id="6558" name="Drop Down 414" hidden="1">
              <a:extLst>
                <a:ext uri="{63B3BB69-23CF-44E3-9099-C40C66FF867C}">
                  <a14:compatExt spid="_x0000_s6558"/>
                </a:ext>
                <a:ext uri="{FF2B5EF4-FFF2-40B4-BE49-F238E27FC236}">
                  <a16:creationId xmlns:a16="http://schemas.microsoft.com/office/drawing/2014/main" id="{00000000-0008-0000-0300-00009E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40</xdr:row>
          <xdr:rowOff>22860</xdr:rowOff>
        </xdr:from>
        <xdr:to>
          <xdr:col>4</xdr:col>
          <xdr:colOff>487680</xdr:colOff>
          <xdr:row>40</xdr:row>
          <xdr:rowOff>160020</xdr:rowOff>
        </xdr:to>
        <xdr:sp macro="" textlink="">
          <xdr:nvSpPr>
            <xdr:cNvPr id="6559" name="Drop Down 415" hidden="1">
              <a:extLst>
                <a:ext uri="{63B3BB69-23CF-44E3-9099-C40C66FF867C}">
                  <a14:compatExt spid="_x0000_s6559"/>
                </a:ext>
                <a:ext uri="{FF2B5EF4-FFF2-40B4-BE49-F238E27FC236}">
                  <a16:creationId xmlns:a16="http://schemas.microsoft.com/office/drawing/2014/main" id="{00000000-0008-0000-0300-00009F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41</xdr:row>
          <xdr:rowOff>22860</xdr:rowOff>
        </xdr:from>
        <xdr:to>
          <xdr:col>4</xdr:col>
          <xdr:colOff>487680</xdr:colOff>
          <xdr:row>41</xdr:row>
          <xdr:rowOff>160020</xdr:rowOff>
        </xdr:to>
        <xdr:sp macro="" textlink="">
          <xdr:nvSpPr>
            <xdr:cNvPr id="6560" name="Drop Down 416" hidden="1">
              <a:extLst>
                <a:ext uri="{63B3BB69-23CF-44E3-9099-C40C66FF867C}">
                  <a14:compatExt spid="_x0000_s6560"/>
                </a:ext>
                <a:ext uri="{FF2B5EF4-FFF2-40B4-BE49-F238E27FC236}">
                  <a16:creationId xmlns:a16="http://schemas.microsoft.com/office/drawing/2014/main" id="{00000000-0008-0000-0300-0000A0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42</xdr:row>
          <xdr:rowOff>22860</xdr:rowOff>
        </xdr:from>
        <xdr:to>
          <xdr:col>4</xdr:col>
          <xdr:colOff>487680</xdr:colOff>
          <xdr:row>42</xdr:row>
          <xdr:rowOff>160020</xdr:rowOff>
        </xdr:to>
        <xdr:sp macro="" textlink="">
          <xdr:nvSpPr>
            <xdr:cNvPr id="6561" name="Drop Down 417" hidden="1">
              <a:extLst>
                <a:ext uri="{63B3BB69-23CF-44E3-9099-C40C66FF867C}">
                  <a14:compatExt spid="_x0000_s6561"/>
                </a:ext>
                <a:ext uri="{FF2B5EF4-FFF2-40B4-BE49-F238E27FC236}">
                  <a16:creationId xmlns:a16="http://schemas.microsoft.com/office/drawing/2014/main" id="{00000000-0008-0000-0300-0000A1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43</xdr:row>
          <xdr:rowOff>22860</xdr:rowOff>
        </xdr:from>
        <xdr:to>
          <xdr:col>4</xdr:col>
          <xdr:colOff>487680</xdr:colOff>
          <xdr:row>43</xdr:row>
          <xdr:rowOff>160020</xdr:rowOff>
        </xdr:to>
        <xdr:sp macro="" textlink="">
          <xdr:nvSpPr>
            <xdr:cNvPr id="6562" name="Drop Down 418" hidden="1">
              <a:extLst>
                <a:ext uri="{63B3BB69-23CF-44E3-9099-C40C66FF867C}">
                  <a14:compatExt spid="_x0000_s6562"/>
                </a:ext>
                <a:ext uri="{FF2B5EF4-FFF2-40B4-BE49-F238E27FC236}">
                  <a16:creationId xmlns:a16="http://schemas.microsoft.com/office/drawing/2014/main" id="{00000000-0008-0000-0300-0000A2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44</xdr:row>
          <xdr:rowOff>22860</xdr:rowOff>
        </xdr:from>
        <xdr:to>
          <xdr:col>4</xdr:col>
          <xdr:colOff>487680</xdr:colOff>
          <xdr:row>44</xdr:row>
          <xdr:rowOff>160020</xdr:rowOff>
        </xdr:to>
        <xdr:sp macro="" textlink="">
          <xdr:nvSpPr>
            <xdr:cNvPr id="6563" name="Drop Down 419" hidden="1">
              <a:extLst>
                <a:ext uri="{63B3BB69-23CF-44E3-9099-C40C66FF867C}">
                  <a14:compatExt spid="_x0000_s6563"/>
                </a:ext>
                <a:ext uri="{FF2B5EF4-FFF2-40B4-BE49-F238E27FC236}">
                  <a16:creationId xmlns:a16="http://schemas.microsoft.com/office/drawing/2014/main" id="{00000000-0008-0000-0300-0000A3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45</xdr:row>
          <xdr:rowOff>22860</xdr:rowOff>
        </xdr:from>
        <xdr:to>
          <xdr:col>4</xdr:col>
          <xdr:colOff>487680</xdr:colOff>
          <xdr:row>45</xdr:row>
          <xdr:rowOff>160020</xdr:rowOff>
        </xdr:to>
        <xdr:sp macro="" textlink="">
          <xdr:nvSpPr>
            <xdr:cNvPr id="6564" name="Drop Down 420" hidden="1">
              <a:extLst>
                <a:ext uri="{63B3BB69-23CF-44E3-9099-C40C66FF867C}">
                  <a14:compatExt spid="_x0000_s6564"/>
                </a:ext>
                <a:ext uri="{FF2B5EF4-FFF2-40B4-BE49-F238E27FC236}">
                  <a16:creationId xmlns:a16="http://schemas.microsoft.com/office/drawing/2014/main" id="{00000000-0008-0000-0300-0000A4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4</xdr:row>
          <xdr:rowOff>38100</xdr:rowOff>
        </xdr:from>
        <xdr:to>
          <xdr:col>4</xdr:col>
          <xdr:colOff>487680</xdr:colOff>
          <xdr:row>4</xdr:row>
          <xdr:rowOff>190500</xdr:rowOff>
        </xdr:to>
        <xdr:sp macro="" textlink="">
          <xdr:nvSpPr>
            <xdr:cNvPr id="6569" name="Drop Down 425" hidden="1">
              <a:extLst>
                <a:ext uri="{63B3BB69-23CF-44E3-9099-C40C66FF867C}">
                  <a14:compatExt spid="_x0000_s6569"/>
                </a:ext>
                <a:ext uri="{FF2B5EF4-FFF2-40B4-BE49-F238E27FC236}">
                  <a16:creationId xmlns:a16="http://schemas.microsoft.com/office/drawing/2014/main" id="{00000000-0008-0000-0300-0000A9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49</xdr:row>
          <xdr:rowOff>22860</xdr:rowOff>
        </xdr:from>
        <xdr:to>
          <xdr:col>4</xdr:col>
          <xdr:colOff>487680</xdr:colOff>
          <xdr:row>49</xdr:row>
          <xdr:rowOff>160020</xdr:rowOff>
        </xdr:to>
        <xdr:sp macro="" textlink="">
          <xdr:nvSpPr>
            <xdr:cNvPr id="6570" name="Drop Down 426" hidden="1">
              <a:extLst>
                <a:ext uri="{63B3BB69-23CF-44E3-9099-C40C66FF867C}">
                  <a14:compatExt spid="_x0000_s6570"/>
                </a:ext>
                <a:ext uri="{FF2B5EF4-FFF2-40B4-BE49-F238E27FC236}">
                  <a16:creationId xmlns:a16="http://schemas.microsoft.com/office/drawing/2014/main" id="{00000000-0008-0000-0300-0000AA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50</xdr:row>
          <xdr:rowOff>22860</xdr:rowOff>
        </xdr:from>
        <xdr:to>
          <xdr:col>4</xdr:col>
          <xdr:colOff>487680</xdr:colOff>
          <xdr:row>50</xdr:row>
          <xdr:rowOff>160020</xdr:rowOff>
        </xdr:to>
        <xdr:sp macro="" textlink="">
          <xdr:nvSpPr>
            <xdr:cNvPr id="6571" name="Drop Down 427" hidden="1">
              <a:extLst>
                <a:ext uri="{63B3BB69-23CF-44E3-9099-C40C66FF867C}">
                  <a14:compatExt spid="_x0000_s6571"/>
                </a:ext>
                <a:ext uri="{FF2B5EF4-FFF2-40B4-BE49-F238E27FC236}">
                  <a16:creationId xmlns:a16="http://schemas.microsoft.com/office/drawing/2014/main" id="{00000000-0008-0000-0300-0000AB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51</xdr:row>
          <xdr:rowOff>22860</xdr:rowOff>
        </xdr:from>
        <xdr:to>
          <xdr:col>4</xdr:col>
          <xdr:colOff>487680</xdr:colOff>
          <xdr:row>51</xdr:row>
          <xdr:rowOff>160020</xdr:rowOff>
        </xdr:to>
        <xdr:sp macro="" textlink="">
          <xdr:nvSpPr>
            <xdr:cNvPr id="6572" name="Drop Down 428" hidden="1">
              <a:extLst>
                <a:ext uri="{63B3BB69-23CF-44E3-9099-C40C66FF867C}">
                  <a14:compatExt spid="_x0000_s6572"/>
                </a:ext>
                <a:ext uri="{FF2B5EF4-FFF2-40B4-BE49-F238E27FC236}">
                  <a16:creationId xmlns:a16="http://schemas.microsoft.com/office/drawing/2014/main" id="{00000000-0008-0000-0300-0000AC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52</xdr:row>
          <xdr:rowOff>22860</xdr:rowOff>
        </xdr:from>
        <xdr:to>
          <xdr:col>4</xdr:col>
          <xdr:colOff>487680</xdr:colOff>
          <xdr:row>52</xdr:row>
          <xdr:rowOff>160020</xdr:rowOff>
        </xdr:to>
        <xdr:sp macro="" textlink="">
          <xdr:nvSpPr>
            <xdr:cNvPr id="6573" name="Drop Down 429" hidden="1">
              <a:extLst>
                <a:ext uri="{63B3BB69-23CF-44E3-9099-C40C66FF867C}">
                  <a14:compatExt spid="_x0000_s6573"/>
                </a:ext>
                <a:ext uri="{FF2B5EF4-FFF2-40B4-BE49-F238E27FC236}">
                  <a16:creationId xmlns:a16="http://schemas.microsoft.com/office/drawing/2014/main" id="{00000000-0008-0000-0300-0000AD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53</xdr:row>
          <xdr:rowOff>22860</xdr:rowOff>
        </xdr:from>
        <xdr:to>
          <xdr:col>4</xdr:col>
          <xdr:colOff>487680</xdr:colOff>
          <xdr:row>53</xdr:row>
          <xdr:rowOff>160020</xdr:rowOff>
        </xdr:to>
        <xdr:sp macro="" textlink="">
          <xdr:nvSpPr>
            <xdr:cNvPr id="6574" name="Drop Down 430" hidden="1">
              <a:extLst>
                <a:ext uri="{63B3BB69-23CF-44E3-9099-C40C66FF867C}">
                  <a14:compatExt spid="_x0000_s6574"/>
                </a:ext>
                <a:ext uri="{FF2B5EF4-FFF2-40B4-BE49-F238E27FC236}">
                  <a16:creationId xmlns:a16="http://schemas.microsoft.com/office/drawing/2014/main" id="{00000000-0008-0000-0300-0000AE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54</xdr:row>
          <xdr:rowOff>22860</xdr:rowOff>
        </xdr:from>
        <xdr:to>
          <xdr:col>4</xdr:col>
          <xdr:colOff>487680</xdr:colOff>
          <xdr:row>54</xdr:row>
          <xdr:rowOff>160020</xdr:rowOff>
        </xdr:to>
        <xdr:sp macro="" textlink="">
          <xdr:nvSpPr>
            <xdr:cNvPr id="6575" name="Drop Down 431" hidden="1">
              <a:extLst>
                <a:ext uri="{63B3BB69-23CF-44E3-9099-C40C66FF867C}">
                  <a14:compatExt spid="_x0000_s6575"/>
                </a:ext>
                <a:ext uri="{FF2B5EF4-FFF2-40B4-BE49-F238E27FC236}">
                  <a16:creationId xmlns:a16="http://schemas.microsoft.com/office/drawing/2014/main" id="{00000000-0008-0000-0300-0000AF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55</xdr:row>
          <xdr:rowOff>22860</xdr:rowOff>
        </xdr:from>
        <xdr:to>
          <xdr:col>4</xdr:col>
          <xdr:colOff>487680</xdr:colOff>
          <xdr:row>55</xdr:row>
          <xdr:rowOff>160020</xdr:rowOff>
        </xdr:to>
        <xdr:sp macro="" textlink="">
          <xdr:nvSpPr>
            <xdr:cNvPr id="6576" name="Drop Down 432" hidden="1">
              <a:extLst>
                <a:ext uri="{63B3BB69-23CF-44E3-9099-C40C66FF867C}">
                  <a14:compatExt spid="_x0000_s6576"/>
                </a:ext>
                <a:ext uri="{FF2B5EF4-FFF2-40B4-BE49-F238E27FC236}">
                  <a16:creationId xmlns:a16="http://schemas.microsoft.com/office/drawing/2014/main" id="{00000000-0008-0000-0300-0000B0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56</xdr:row>
          <xdr:rowOff>22860</xdr:rowOff>
        </xdr:from>
        <xdr:to>
          <xdr:col>4</xdr:col>
          <xdr:colOff>487680</xdr:colOff>
          <xdr:row>56</xdr:row>
          <xdr:rowOff>160020</xdr:rowOff>
        </xdr:to>
        <xdr:sp macro="" textlink="">
          <xdr:nvSpPr>
            <xdr:cNvPr id="6577" name="Drop Down 433" hidden="1">
              <a:extLst>
                <a:ext uri="{63B3BB69-23CF-44E3-9099-C40C66FF867C}">
                  <a14:compatExt spid="_x0000_s6577"/>
                </a:ext>
                <a:ext uri="{FF2B5EF4-FFF2-40B4-BE49-F238E27FC236}">
                  <a16:creationId xmlns:a16="http://schemas.microsoft.com/office/drawing/2014/main" id="{00000000-0008-0000-0300-0000B1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57</xdr:row>
          <xdr:rowOff>22860</xdr:rowOff>
        </xdr:from>
        <xdr:to>
          <xdr:col>4</xdr:col>
          <xdr:colOff>487680</xdr:colOff>
          <xdr:row>57</xdr:row>
          <xdr:rowOff>160020</xdr:rowOff>
        </xdr:to>
        <xdr:sp macro="" textlink="">
          <xdr:nvSpPr>
            <xdr:cNvPr id="6578" name="Drop Down 434" hidden="1">
              <a:extLst>
                <a:ext uri="{63B3BB69-23CF-44E3-9099-C40C66FF867C}">
                  <a14:compatExt spid="_x0000_s6578"/>
                </a:ext>
                <a:ext uri="{FF2B5EF4-FFF2-40B4-BE49-F238E27FC236}">
                  <a16:creationId xmlns:a16="http://schemas.microsoft.com/office/drawing/2014/main" id="{00000000-0008-0000-0300-0000B2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58</xdr:row>
          <xdr:rowOff>22860</xdr:rowOff>
        </xdr:from>
        <xdr:to>
          <xdr:col>4</xdr:col>
          <xdr:colOff>487680</xdr:colOff>
          <xdr:row>58</xdr:row>
          <xdr:rowOff>160020</xdr:rowOff>
        </xdr:to>
        <xdr:sp macro="" textlink="">
          <xdr:nvSpPr>
            <xdr:cNvPr id="6579" name="Drop Down 435" hidden="1">
              <a:extLst>
                <a:ext uri="{63B3BB69-23CF-44E3-9099-C40C66FF867C}">
                  <a14:compatExt spid="_x0000_s6579"/>
                </a:ext>
                <a:ext uri="{FF2B5EF4-FFF2-40B4-BE49-F238E27FC236}">
                  <a16:creationId xmlns:a16="http://schemas.microsoft.com/office/drawing/2014/main" id="{00000000-0008-0000-0300-0000B3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59</xdr:row>
          <xdr:rowOff>22860</xdr:rowOff>
        </xdr:from>
        <xdr:to>
          <xdr:col>4</xdr:col>
          <xdr:colOff>487680</xdr:colOff>
          <xdr:row>59</xdr:row>
          <xdr:rowOff>160020</xdr:rowOff>
        </xdr:to>
        <xdr:sp macro="" textlink="">
          <xdr:nvSpPr>
            <xdr:cNvPr id="6580" name="Drop Down 436" hidden="1">
              <a:extLst>
                <a:ext uri="{63B3BB69-23CF-44E3-9099-C40C66FF867C}">
                  <a14:compatExt spid="_x0000_s6580"/>
                </a:ext>
                <a:ext uri="{FF2B5EF4-FFF2-40B4-BE49-F238E27FC236}">
                  <a16:creationId xmlns:a16="http://schemas.microsoft.com/office/drawing/2014/main" id="{00000000-0008-0000-0300-0000B4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60</xdr:row>
          <xdr:rowOff>22860</xdr:rowOff>
        </xdr:from>
        <xdr:to>
          <xdr:col>4</xdr:col>
          <xdr:colOff>487680</xdr:colOff>
          <xdr:row>60</xdr:row>
          <xdr:rowOff>160020</xdr:rowOff>
        </xdr:to>
        <xdr:sp macro="" textlink="">
          <xdr:nvSpPr>
            <xdr:cNvPr id="6581" name="Drop Down 437" hidden="1">
              <a:extLst>
                <a:ext uri="{63B3BB69-23CF-44E3-9099-C40C66FF867C}">
                  <a14:compatExt spid="_x0000_s6581"/>
                </a:ext>
                <a:ext uri="{FF2B5EF4-FFF2-40B4-BE49-F238E27FC236}">
                  <a16:creationId xmlns:a16="http://schemas.microsoft.com/office/drawing/2014/main" id="{00000000-0008-0000-0300-0000B5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61</xdr:row>
          <xdr:rowOff>22860</xdr:rowOff>
        </xdr:from>
        <xdr:to>
          <xdr:col>4</xdr:col>
          <xdr:colOff>487680</xdr:colOff>
          <xdr:row>61</xdr:row>
          <xdr:rowOff>160020</xdr:rowOff>
        </xdr:to>
        <xdr:sp macro="" textlink="">
          <xdr:nvSpPr>
            <xdr:cNvPr id="6582" name="Drop Down 438" hidden="1">
              <a:extLst>
                <a:ext uri="{63B3BB69-23CF-44E3-9099-C40C66FF867C}">
                  <a14:compatExt spid="_x0000_s6582"/>
                </a:ext>
                <a:ext uri="{FF2B5EF4-FFF2-40B4-BE49-F238E27FC236}">
                  <a16:creationId xmlns:a16="http://schemas.microsoft.com/office/drawing/2014/main" id="{00000000-0008-0000-0300-0000B6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62</xdr:row>
          <xdr:rowOff>22860</xdr:rowOff>
        </xdr:from>
        <xdr:to>
          <xdr:col>4</xdr:col>
          <xdr:colOff>487680</xdr:colOff>
          <xdr:row>62</xdr:row>
          <xdr:rowOff>160020</xdr:rowOff>
        </xdr:to>
        <xdr:sp macro="" textlink="">
          <xdr:nvSpPr>
            <xdr:cNvPr id="6583" name="Drop Down 439" hidden="1">
              <a:extLst>
                <a:ext uri="{63B3BB69-23CF-44E3-9099-C40C66FF867C}">
                  <a14:compatExt spid="_x0000_s6583"/>
                </a:ext>
                <a:ext uri="{FF2B5EF4-FFF2-40B4-BE49-F238E27FC236}">
                  <a16:creationId xmlns:a16="http://schemas.microsoft.com/office/drawing/2014/main" id="{00000000-0008-0000-0300-0000B7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63</xdr:row>
          <xdr:rowOff>22860</xdr:rowOff>
        </xdr:from>
        <xdr:to>
          <xdr:col>4</xdr:col>
          <xdr:colOff>487680</xdr:colOff>
          <xdr:row>63</xdr:row>
          <xdr:rowOff>160020</xdr:rowOff>
        </xdr:to>
        <xdr:sp macro="" textlink="">
          <xdr:nvSpPr>
            <xdr:cNvPr id="6584" name="Drop Down 440" hidden="1">
              <a:extLst>
                <a:ext uri="{63B3BB69-23CF-44E3-9099-C40C66FF867C}">
                  <a14:compatExt spid="_x0000_s6584"/>
                </a:ext>
                <a:ext uri="{FF2B5EF4-FFF2-40B4-BE49-F238E27FC236}">
                  <a16:creationId xmlns:a16="http://schemas.microsoft.com/office/drawing/2014/main" id="{00000000-0008-0000-0300-0000B8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64</xdr:row>
          <xdr:rowOff>22860</xdr:rowOff>
        </xdr:from>
        <xdr:to>
          <xdr:col>4</xdr:col>
          <xdr:colOff>487680</xdr:colOff>
          <xdr:row>64</xdr:row>
          <xdr:rowOff>160020</xdr:rowOff>
        </xdr:to>
        <xdr:sp macro="" textlink="">
          <xdr:nvSpPr>
            <xdr:cNvPr id="6585" name="Drop Down 441" hidden="1">
              <a:extLst>
                <a:ext uri="{63B3BB69-23CF-44E3-9099-C40C66FF867C}">
                  <a14:compatExt spid="_x0000_s6585"/>
                </a:ext>
                <a:ext uri="{FF2B5EF4-FFF2-40B4-BE49-F238E27FC236}">
                  <a16:creationId xmlns:a16="http://schemas.microsoft.com/office/drawing/2014/main" id="{00000000-0008-0000-0300-0000B9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65</xdr:row>
          <xdr:rowOff>22860</xdr:rowOff>
        </xdr:from>
        <xdr:to>
          <xdr:col>4</xdr:col>
          <xdr:colOff>487680</xdr:colOff>
          <xdr:row>65</xdr:row>
          <xdr:rowOff>160020</xdr:rowOff>
        </xdr:to>
        <xdr:sp macro="" textlink="">
          <xdr:nvSpPr>
            <xdr:cNvPr id="6586" name="Drop Down 442" hidden="1">
              <a:extLst>
                <a:ext uri="{63B3BB69-23CF-44E3-9099-C40C66FF867C}">
                  <a14:compatExt spid="_x0000_s6586"/>
                </a:ext>
                <a:ext uri="{FF2B5EF4-FFF2-40B4-BE49-F238E27FC236}">
                  <a16:creationId xmlns:a16="http://schemas.microsoft.com/office/drawing/2014/main" id="{00000000-0008-0000-0300-0000BA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66</xdr:row>
          <xdr:rowOff>22860</xdr:rowOff>
        </xdr:from>
        <xdr:to>
          <xdr:col>4</xdr:col>
          <xdr:colOff>487680</xdr:colOff>
          <xdr:row>66</xdr:row>
          <xdr:rowOff>160020</xdr:rowOff>
        </xdr:to>
        <xdr:sp macro="" textlink="">
          <xdr:nvSpPr>
            <xdr:cNvPr id="6587" name="Drop Down 443" hidden="1">
              <a:extLst>
                <a:ext uri="{63B3BB69-23CF-44E3-9099-C40C66FF867C}">
                  <a14:compatExt spid="_x0000_s6587"/>
                </a:ext>
                <a:ext uri="{FF2B5EF4-FFF2-40B4-BE49-F238E27FC236}">
                  <a16:creationId xmlns:a16="http://schemas.microsoft.com/office/drawing/2014/main" id="{00000000-0008-0000-0300-0000BB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67</xdr:row>
          <xdr:rowOff>22860</xdr:rowOff>
        </xdr:from>
        <xdr:to>
          <xdr:col>4</xdr:col>
          <xdr:colOff>487680</xdr:colOff>
          <xdr:row>67</xdr:row>
          <xdr:rowOff>160020</xdr:rowOff>
        </xdr:to>
        <xdr:sp macro="" textlink="">
          <xdr:nvSpPr>
            <xdr:cNvPr id="6588" name="Drop Down 444" hidden="1">
              <a:extLst>
                <a:ext uri="{63B3BB69-23CF-44E3-9099-C40C66FF867C}">
                  <a14:compatExt spid="_x0000_s6588"/>
                </a:ext>
                <a:ext uri="{FF2B5EF4-FFF2-40B4-BE49-F238E27FC236}">
                  <a16:creationId xmlns:a16="http://schemas.microsoft.com/office/drawing/2014/main" id="{00000000-0008-0000-0300-0000BC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68</xdr:row>
          <xdr:rowOff>22860</xdr:rowOff>
        </xdr:from>
        <xdr:to>
          <xdr:col>4</xdr:col>
          <xdr:colOff>487680</xdr:colOff>
          <xdr:row>68</xdr:row>
          <xdr:rowOff>160020</xdr:rowOff>
        </xdr:to>
        <xdr:sp macro="" textlink="">
          <xdr:nvSpPr>
            <xdr:cNvPr id="6589" name="Drop Down 445" hidden="1">
              <a:extLst>
                <a:ext uri="{63B3BB69-23CF-44E3-9099-C40C66FF867C}">
                  <a14:compatExt spid="_x0000_s6589"/>
                </a:ext>
                <a:ext uri="{FF2B5EF4-FFF2-40B4-BE49-F238E27FC236}">
                  <a16:creationId xmlns:a16="http://schemas.microsoft.com/office/drawing/2014/main" id="{00000000-0008-0000-0300-0000BD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69</xdr:row>
          <xdr:rowOff>22860</xdr:rowOff>
        </xdr:from>
        <xdr:to>
          <xdr:col>4</xdr:col>
          <xdr:colOff>487680</xdr:colOff>
          <xdr:row>69</xdr:row>
          <xdr:rowOff>160020</xdr:rowOff>
        </xdr:to>
        <xdr:sp macro="" textlink="">
          <xdr:nvSpPr>
            <xdr:cNvPr id="6590" name="Drop Down 446" hidden="1">
              <a:extLst>
                <a:ext uri="{63B3BB69-23CF-44E3-9099-C40C66FF867C}">
                  <a14:compatExt spid="_x0000_s6590"/>
                </a:ext>
                <a:ext uri="{FF2B5EF4-FFF2-40B4-BE49-F238E27FC236}">
                  <a16:creationId xmlns:a16="http://schemas.microsoft.com/office/drawing/2014/main" id="{00000000-0008-0000-0300-0000BE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70</xdr:row>
          <xdr:rowOff>22860</xdr:rowOff>
        </xdr:from>
        <xdr:to>
          <xdr:col>4</xdr:col>
          <xdr:colOff>487680</xdr:colOff>
          <xdr:row>70</xdr:row>
          <xdr:rowOff>160020</xdr:rowOff>
        </xdr:to>
        <xdr:sp macro="" textlink="">
          <xdr:nvSpPr>
            <xdr:cNvPr id="6591" name="Drop Down 447" hidden="1">
              <a:extLst>
                <a:ext uri="{63B3BB69-23CF-44E3-9099-C40C66FF867C}">
                  <a14:compatExt spid="_x0000_s6591"/>
                </a:ext>
                <a:ext uri="{FF2B5EF4-FFF2-40B4-BE49-F238E27FC236}">
                  <a16:creationId xmlns:a16="http://schemas.microsoft.com/office/drawing/2014/main" id="{00000000-0008-0000-0300-0000BF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71</xdr:row>
          <xdr:rowOff>22860</xdr:rowOff>
        </xdr:from>
        <xdr:to>
          <xdr:col>4</xdr:col>
          <xdr:colOff>487680</xdr:colOff>
          <xdr:row>71</xdr:row>
          <xdr:rowOff>160020</xdr:rowOff>
        </xdr:to>
        <xdr:sp macro="" textlink="">
          <xdr:nvSpPr>
            <xdr:cNvPr id="6592" name="Drop Down 448" hidden="1">
              <a:extLst>
                <a:ext uri="{63B3BB69-23CF-44E3-9099-C40C66FF867C}">
                  <a14:compatExt spid="_x0000_s6592"/>
                </a:ext>
                <a:ext uri="{FF2B5EF4-FFF2-40B4-BE49-F238E27FC236}">
                  <a16:creationId xmlns:a16="http://schemas.microsoft.com/office/drawing/2014/main" id="{00000000-0008-0000-0300-0000C0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72</xdr:row>
          <xdr:rowOff>22860</xdr:rowOff>
        </xdr:from>
        <xdr:to>
          <xdr:col>4</xdr:col>
          <xdr:colOff>487680</xdr:colOff>
          <xdr:row>72</xdr:row>
          <xdr:rowOff>160020</xdr:rowOff>
        </xdr:to>
        <xdr:sp macro="" textlink="">
          <xdr:nvSpPr>
            <xdr:cNvPr id="6593" name="Drop Down 449" hidden="1">
              <a:extLst>
                <a:ext uri="{63B3BB69-23CF-44E3-9099-C40C66FF867C}">
                  <a14:compatExt spid="_x0000_s6593"/>
                </a:ext>
                <a:ext uri="{FF2B5EF4-FFF2-40B4-BE49-F238E27FC236}">
                  <a16:creationId xmlns:a16="http://schemas.microsoft.com/office/drawing/2014/main" id="{00000000-0008-0000-0300-0000C1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73</xdr:row>
          <xdr:rowOff>22860</xdr:rowOff>
        </xdr:from>
        <xdr:to>
          <xdr:col>4</xdr:col>
          <xdr:colOff>487680</xdr:colOff>
          <xdr:row>73</xdr:row>
          <xdr:rowOff>160020</xdr:rowOff>
        </xdr:to>
        <xdr:sp macro="" textlink="">
          <xdr:nvSpPr>
            <xdr:cNvPr id="6594" name="Drop Down 450" hidden="1">
              <a:extLst>
                <a:ext uri="{63B3BB69-23CF-44E3-9099-C40C66FF867C}">
                  <a14:compatExt spid="_x0000_s6594"/>
                </a:ext>
                <a:ext uri="{FF2B5EF4-FFF2-40B4-BE49-F238E27FC236}">
                  <a16:creationId xmlns:a16="http://schemas.microsoft.com/office/drawing/2014/main" id="{00000000-0008-0000-0300-0000C2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74</xdr:row>
          <xdr:rowOff>22860</xdr:rowOff>
        </xdr:from>
        <xdr:to>
          <xdr:col>4</xdr:col>
          <xdr:colOff>487680</xdr:colOff>
          <xdr:row>74</xdr:row>
          <xdr:rowOff>160020</xdr:rowOff>
        </xdr:to>
        <xdr:sp macro="" textlink="">
          <xdr:nvSpPr>
            <xdr:cNvPr id="6595" name="Drop Down 451" hidden="1">
              <a:extLst>
                <a:ext uri="{63B3BB69-23CF-44E3-9099-C40C66FF867C}">
                  <a14:compatExt spid="_x0000_s6595"/>
                </a:ext>
                <a:ext uri="{FF2B5EF4-FFF2-40B4-BE49-F238E27FC236}">
                  <a16:creationId xmlns:a16="http://schemas.microsoft.com/office/drawing/2014/main" id="{00000000-0008-0000-0300-0000C3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75</xdr:row>
          <xdr:rowOff>22860</xdr:rowOff>
        </xdr:from>
        <xdr:to>
          <xdr:col>4</xdr:col>
          <xdr:colOff>487680</xdr:colOff>
          <xdr:row>75</xdr:row>
          <xdr:rowOff>160020</xdr:rowOff>
        </xdr:to>
        <xdr:sp macro="" textlink="">
          <xdr:nvSpPr>
            <xdr:cNvPr id="6596" name="Drop Down 452" hidden="1">
              <a:extLst>
                <a:ext uri="{63B3BB69-23CF-44E3-9099-C40C66FF867C}">
                  <a14:compatExt spid="_x0000_s6596"/>
                </a:ext>
                <a:ext uri="{FF2B5EF4-FFF2-40B4-BE49-F238E27FC236}">
                  <a16:creationId xmlns:a16="http://schemas.microsoft.com/office/drawing/2014/main" id="{00000000-0008-0000-0300-0000C4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76</xdr:row>
          <xdr:rowOff>22860</xdr:rowOff>
        </xdr:from>
        <xdr:to>
          <xdr:col>4</xdr:col>
          <xdr:colOff>487680</xdr:colOff>
          <xdr:row>76</xdr:row>
          <xdr:rowOff>160020</xdr:rowOff>
        </xdr:to>
        <xdr:sp macro="" textlink="">
          <xdr:nvSpPr>
            <xdr:cNvPr id="6597" name="Drop Down 453" hidden="1">
              <a:extLst>
                <a:ext uri="{63B3BB69-23CF-44E3-9099-C40C66FF867C}">
                  <a14:compatExt spid="_x0000_s6597"/>
                </a:ext>
                <a:ext uri="{FF2B5EF4-FFF2-40B4-BE49-F238E27FC236}">
                  <a16:creationId xmlns:a16="http://schemas.microsoft.com/office/drawing/2014/main" id="{00000000-0008-0000-0300-0000C5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77</xdr:row>
          <xdr:rowOff>22860</xdr:rowOff>
        </xdr:from>
        <xdr:to>
          <xdr:col>4</xdr:col>
          <xdr:colOff>487680</xdr:colOff>
          <xdr:row>77</xdr:row>
          <xdr:rowOff>160020</xdr:rowOff>
        </xdr:to>
        <xdr:sp macro="" textlink="">
          <xdr:nvSpPr>
            <xdr:cNvPr id="6598" name="Drop Down 454" hidden="1">
              <a:extLst>
                <a:ext uri="{63B3BB69-23CF-44E3-9099-C40C66FF867C}">
                  <a14:compatExt spid="_x0000_s6598"/>
                </a:ext>
                <a:ext uri="{FF2B5EF4-FFF2-40B4-BE49-F238E27FC236}">
                  <a16:creationId xmlns:a16="http://schemas.microsoft.com/office/drawing/2014/main" id="{00000000-0008-0000-0300-0000C6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78</xdr:row>
          <xdr:rowOff>22860</xdr:rowOff>
        </xdr:from>
        <xdr:to>
          <xdr:col>4</xdr:col>
          <xdr:colOff>487680</xdr:colOff>
          <xdr:row>78</xdr:row>
          <xdr:rowOff>160020</xdr:rowOff>
        </xdr:to>
        <xdr:sp macro="" textlink="">
          <xdr:nvSpPr>
            <xdr:cNvPr id="6599" name="Drop Down 455" hidden="1">
              <a:extLst>
                <a:ext uri="{63B3BB69-23CF-44E3-9099-C40C66FF867C}">
                  <a14:compatExt spid="_x0000_s6599"/>
                </a:ext>
                <a:ext uri="{FF2B5EF4-FFF2-40B4-BE49-F238E27FC236}">
                  <a16:creationId xmlns:a16="http://schemas.microsoft.com/office/drawing/2014/main" id="{00000000-0008-0000-0300-0000C7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79</xdr:row>
          <xdr:rowOff>22860</xdr:rowOff>
        </xdr:from>
        <xdr:to>
          <xdr:col>4</xdr:col>
          <xdr:colOff>487680</xdr:colOff>
          <xdr:row>79</xdr:row>
          <xdr:rowOff>160020</xdr:rowOff>
        </xdr:to>
        <xdr:sp macro="" textlink="">
          <xdr:nvSpPr>
            <xdr:cNvPr id="6600" name="Drop Down 456" hidden="1">
              <a:extLst>
                <a:ext uri="{63B3BB69-23CF-44E3-9099-C40C66FF867C}">
                  <a14:compatExt spid="_x0000_s6600"/>
                </a:ext>
                <a:ext uri="{FF2B5EF4-FFF2-40B4-BE49-F238E27FC236}">
                  <a16:creationId xmlns:a16="http://schemas.microsoft.com/office/drawing/2014/main" id="{00000000-0008-0000-0300-0000C8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80</xdr:row>
          <xdr:rowOff>22860</xdr:rowOff>
        </xdr:from>
        <xdr:to>
          <xdr:col>4</xdr:col>
          <xdr:colOff>487680</xdr:colOff>
          <xdr:row>80</xdr:row>
          <xdr:rowOff>160020</xdr:rowOff>
        </xdr:to>
        <xdr:sp macro="" textlink="">
          <xdr:nvSpPr>
            <xdr:cNvPr id="6601" name="Drop Down 457" hidden="1">
              <a:extLst>
                <a:ext uri="{63B3BB69-23CF-44E3-9099-C40C66FF867C}">
                  <a14:compatExt spid="_x0000_s6601"/>
                </a:ext>
                <a:ext uri="{FF2B5EF4-FFF2-40B4-BE49-F238E27FC236}">
                  <a16:creationId xmlns:a16="http://schemas.microsoft.com/office/drawing/2014/main" id="{00000000-0008-0000-0300-0000C9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81</xdr:row>
          <xdr:rowOff>22860</xdr:rowOff>
        </xdr:from>
        <xdr:to>
          <xdr:col>4</xdr:col>
          <xdr:colOff>487680</xdr:colOff>
          <xdr:row>81</xdr:row>
          <xdr:rowOff>160020</xdr:rowOff>
        </xdr:to>
        <xdr:sp macro="" textlink="">
          <xdr:nvSpPr>
            <xdr:cNvPr id="6602" name="Drop Down 458" hidden="1">
              <a:extLst>
                <a:ext uri="{63B3BB69-23CF-44E3-9099-C40C66FF867C}">
                  <a14:compatExt spid="_x0000_s6602"/>
                </a:ext>
                <a:ext uri="{FF2B5EF4-FFF2-40B4-BE49-F238E27FC236}">
                  <a16:creationId xmlns:a16="http://schemas.microsoft.com/office/drawing/2014/main" id="{00000000-0008-0000-0300-0000CA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82</xdr:row>
          <xdr:rowOff>22860</xdr:rowOff>
        </xdr:from>
        <xdr:to>
          <xdr:col>4</xdr:col>
          <xdr:colOff>487680</xdr:colOff>
          <xdr:row>82</xdr:row>
          <xdr:rowOff>160020</xdr:rowOff>
        </xdr:to>
        <xdr:sp macro="" textlink="">
          <xdr:nvSpPr>
            <xdr:cNvPr id="6603" name="Drop Down 459" hidden="1">
              <a:extLst>
                <a:ext uri="{63B3BB69-23CF-44E3-9099-C40C66FF867C}">
                  <a14:compatExt spid="_x0000_s6603"/>
                </a:ext>
                <a:ext uri="{FF2B5EF4-FFF2-40B4-BE49-F238E27FC236}">
                  <a16:creationId xmlns:a16="http://schemas.microsoft.com/office/drawing/2014/main" id="{00000000-0008-0000-0300-0000CB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83</xdr:row>
          <xdr:rowOff>22860</xdr:rowOff>
        </xdr:from>
        <xdr:to>
          <xdr:col>4</xdr:col>
          <xdr:colOff>487680</xdr:colOff>
          <xdr:row>83</xdr:row>
          <xdr:rowOff>160020</xdr:rowOff>
        </xdr:to>
        <xdr:sp macro="" textlink="">
          <xdr:nvSpPr>
            <xdr:cNvPr id="6604" name="Drop Down 460" hidden="1">
              <a:extLst>
                <a:ext uri="{63B3BB69-23CF-44E3-9099-C40C66FF867C}">
                  <a14:compatExt spid="_x0000_s6604"/>
                </a:ext>
                <a:ext uri="{FF2B5EF4-FFF2-40B4-BE49-F238E27FC236}">
                  <a16:creationId xmlns:a16="http://schemas.microsoft.com/office/drawing/2014/main" id="{00000000-0008-0000-0300-0000CC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84</xdr:row>
          <xdr:rowOff>22860</xdr:rowOff>
        </xdr:from>
        <xdr:to>
          <xdr:col>4</xdr:col>
          <xdr:colOff>487680</xdr:colOff>
          <xdr:row>84</xdr:row>
          <xdr:rowOff>160020</xdr:rowOff>
        </xdr:to>
        <xdr:sp macro="" textlink="">
          <xdr:nvSpPr>
            <xdr:cNvPr id="6605" name="Drop Down 461" hidden="1">
              <a:extLst>
                <a:ext uri="{63B3BB69-23CF-44E3-9099-C40C66FF867C}">
                  <a14:compatExt spid="_x0000_s6605"/>
                </a:ext>
                <a:ext uri="{FF2B5EF4-FFF2-40B4-BE49-F238E27FC236}">
                  <a16:creationId xmlns:a16="http://schemas.microsoft.com/office/drawing/2014/main" id="{00000000-0008-0000-0300-0000CD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85</xdr:row>
          <xdr:rowOff>22860</xdr:rowOff>
        </xdr:from>
        <xdr:to>
          <xdr:col>4</xdr:col>
          <xdr:colOff>487680</xdr:colOff>
          <xdr:row>85</xdr:row>
          <xdr:rowOff>160020</xdr:rowOff>
        </xdr:to>
        <xdr:sp macro="" textlink="">
          <xdr:nvSpPr>
            <xdr:cNvPr id="6606" name="Drop Down 462" hidden="1">
              <a:extLst>
                <a:ext uri="{63B3BB69-23CF-44E3-9099-C40C66FF867C}">
                  <a14:compatExt spid="_x0000_s6606"/>
                </a:ext>
                <a:ext uri="{FF2B5EF4-FFF2-40B4-BE49-F238E27FC236}">
                  <a16:creationId xmlns:a16="http://schemas.microsoft.com/office/drawing/2014/main" id="{00000000-0008-0000-0300-0000CE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86</xdr:row>
          <xdr:rowOff>22860</xdr:rowOff>
        </xdr:from>
        <xdr:to>
          <xdr:col>4</xdr:col>
          <xdr:colOff>487680</xdr:colOff>
          <xdr:row>86</xdr:row>
          <xdr:rowOff>160020</xdr:rowOff>
        </xdr:to>
        <xdr:sp macro="" textlink="">
          <xdr:nvSpPr>
            <xdr:cNvPr id="6607" name="Drop Down 463" hidden="1">
              <a:extLst>
                <a:ext uri="{63B3BB69-23CF-44E3-9099-C40C66FF867C}">
                  <a14:compatExt spid="_x0000_s6607"/>
                </a:ext>
                <a:ext uri="{FF2B5EF4-FFF2-40B4-BE49-F238E27FC236}">
                  <a16:creationId xmlns:a16="http://schemas.microsoft.com/office/drawing/2014/main" id="{00000000-0008-0000-0300-0000CF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87</xdr:row>
          <xdr:rowOff>22860</xdr:rowOff>
        </xdr:from>
        <xdr:to>
          <xdr:col>4</xdr:col>
          <xdr:colOff>487680</xdr:colOff>
          <xdr:row>87</xdr:row>
          <xdr:rowOff>160020</xdr:rowOff>
        </xdr:to>
        <xdr:sp macro="" textlink="">
          <xdr:nvSpPr>
            <xdr:cNvPr id="6608" name="Drop Down 464" hidden="1">
              <a:extLst>
                <a:ext uri="{63B3BB69-23CF-44E3-9099-C40C66FF867C}">
                  <a14:compatExt spid="_x0000_s6608"/>
                </a:ext>
                <a:ext uri="{FF2B5EF4-FFF2-40B4-BE49-F238E27FC236}">
                  <a16:creationId xmlns:a16="http://schemas.microsoft.com/office/drawing/2014/main" id="{00000000-0008-0000-0300-0000D0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88</xdr:row>
          <xdr:rowOff>22860</xdr:rowOff>
        </xdr:from>
        <xdr:to>
          <xdr:col>4</xdr:col>
          <xdr:colOff>487680</xdr:colOff>
          <xdr:row>88</xdr:row>
          <xdr:rowOff>160020</xdr:rowOff>
        </xdr:to>
        <xdr:sp macro="" textlink="">
          <xdr:nvSpPr>
            <xdr:cNvPr id="6609" name="Drop Down 465" hidden="1">
              <a:extLst>
                <a:ext uri="{63B3BB69-23CF-44E3-9099-C40C66FF867C}">
                  <a14:compatExt spid="_x0000_s6609"/>
                </a:ext>
                <a:ext uri="{FF2B5EF4-FFF2-40B4-BE49-F238E27FC236}">
                  <a16:creationId xmlns:a16="http://schemas.microsoft.com/office/drawing/2014/main" id="{00000000-0008-0000-0300-0000D1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89</xdr:row>
          <xdr:rowOff>22860</xdr:rowOff>
        </xdr:from>
        <xdr:to>
          <xdr:col>4</xdr:col>
          <xdr:colOff>487680</xdr:colOff>
          <xdr:row>89</xdr:row>
          <xdr:rowOff>160020</xdr:rowOff>
        </xdr:to>
        <xdr:sp macro="" textlink="">
          <xdr:nvSpPr>
            <xdr:cNvPr id="6610" name="Drop Down 466" hidden="1">
              <a:extLst>
                <a:ext uri="{63B3BB69-23CF-44E3-9099-C40C66FF867C}">
                  <a14:compatExt spid="_x0000_s6610"/>
                </a:ext>
                <a:ext uri="{FF2B5EF4-FFF2-40B4-BE49-F238E27FC236}">
                  <a16:creationId xmlns:a16="http://schemas.microsoft.com/office/drawing/2014/main" id="{00000000-0008-0000-0300-0000D2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90</xdr:row>
          <xdr:rowOff>22860</xdr:rowOff>
        </xdr:from>
        <xdr:to>
          <xdr:col>4</xdr:col>
          <xdr:colOff>487680</xdr:colOff>
          <xdr:row>90</xdr:row>
          <xdr:rowOff>160020</xdr:rowOff>
        </xdr:to>
        <xdr:sp macro="" textlink="">
          <xdr:nvSpPr>
            <xdr:cNvPr id="6611" name="Drop Down 467" hidden="1">
              <a:extLst>
                <a:ext uri="{63B3BB69-23CF-44E3-9099-C40C66FF867C}">
                  <a14:compatExt spid="_x0000_s6611"/>
                </a:ext>
                <a:ext uri="{FF2B5EF4-FFF2-40B4-BE49-F238E27FC236}">
                  <a16:creationId xmlns:a16="http://schemas.microsoft.com/office/drawing/2014/main" id="{00000000-0008-0000-0300-0000D3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91</xdr:row>
          <xdr:rowOff>22860</xdr:rowOff>
        </xdr:from>
        <xdr:to>
          <xdr:col>4</xdr:col>
          <xdr:colOff>487680</xdr:colOff>
          <xdr:row>91</xdr:row>
          <xdr:rowOff>160020</xdr:rowOff>
        </xdr:to>
        <xdr:sp macro="" textlink="">
          <xdr:nvSpPr>
            <xdr:cNvPr id="6612" name="Drop Down 468" hidden="1">
              <a:extLst>
                <a:ext uri="{63B3BB69-23CF-44E3-9099-C40C66FF867C}">
                  <a14:compatExt spid="_x0000_s6612"/>
                </a:ext>
                <a:ext uri="{FF2B5EF4-FFF2-40B4-BE49-F238E27FC236}">
                  <a16:creationId xmlns:a16="http://schemas.microsoft.com/office/drawing/2014/main" id="{00000000-0008-0000-0300-0000D4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312420</xdr:colOff>
          <xdr:row>92</xdr:row>
          <xdr:rowOff>22860</xdr:rowOff>
        </xdr:from>
        <xdr:to>
          <xdr:col>4</xdr:col>
          <xdr:colOff>487680</xdr:colOff>
          <xdr:row>92</xdr:row>
          <xdr:rowOff>160020</xdr:rowOff>
        </xdr:to>
        <xdr:sp macro="" textlink="">
          <xdr:nvSpPr>
            <xdr:cNvPr id="6613" name="Drop Down 469" hidden="1">
              <a:extLst>
                <a:ext uri="{63B3BB69-23CF-44E3-9099-C40C66FF867C}">
                  <a14:compatExt spid="_x0000_s6613"/>
                </a:ext>
                <a:ext uri="{FF2B5EF4-FFF2-40B4-BE49-F238E27FC236}">
                  <a16:creationId xmlns:a16="http://schemas.microsoft.com/office/drawing/2014/main" id="{00000000-0008-0000-0300-0000D5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13</xdr:row>
          <xdr:rowOff>769620</xdr:rowOff>
        </xdr:from>
        <xdr:to>
          <xdr:col>4</xdr:col>
          <xdr:colOff>487680</xdr:colOff>
          <xdr:row>13</xdr:row>
          <xdr:rowOff>922020</xdr:rowOff>
        </xdr:to>
        <xdr:sp macro="" textlink="">
          <xdr:nvSpPr>
            <xdr:cNvPr id="6614" name="Drop Down 470" hidden="1">
              <a:extLst>
                <a:ext uri="{63B3BB69-23CF-44E3-9099-C40C66FF867C}">
                  <a14:compatExt spid="_x0000_s6614"/>
                </a:ext>
                <a:ext uri="{FF2B5EF4-FFF2-40B4-BE49-F238E27FC236}">
                  <a16:creationId xmlns:a16="http://schemas.microsoft.com/office/drawing/2014/main" id="{00000000-0008-0000-0300-0000D6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137160</xdr:colOff>
          <xdr:row>16</xdr:row>
          <xdr:rowOff>381000</xdr:rowOff>
        </xdr:from>
        <xdr:to>
          <xdr:col>3</xdr:col>
          <xdr:colOff>502920</xdr:colOff>
          <xdr:row>16</xdr:row>
          <xdr:rowOff>533400</xdr:rowOff>
        </xdr:to>
        <xdr:sp macro="" textlink="">
          <xdr:nvSpPr>
            <xdr:cNvPr id="6615" name="Drop Down 471" hidden="1">
              <a:extLst>
                <a:ext uri="{63B3BB69-23CF-44E3-9099-C40C66FF867C}">
                  <a14:compatExt spid="_x0000_s6615"/>
                </a:ext>
                <a:ext uri="{FF2B5EF4-FFF2-40B4-BE49-F238E27FC236}">
                  <a16:creationId xmlns:a16="http://schemas.microsoft.com/office/drawing/2014/main" id="{00000000-0008-0000-0300-0000D719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10</xdr:col>
      <xdr:colOff>335280</xdr:colOff>
      <xdr:row>2</xdr:row>
      <xdr:rowOff>15240</xdr:rowOff>
    </xdr:from>
    <xdr:to>
      <xdr:col>10</xdr:col>
      <xdr:colOff>518160</xdr:colOff>
      <xdr:row>2</xdr:row>
      <xdr:rowOff>175260</xdr:rowOff>
    </xdr:to>
    <xdr:pic>
      <xdr:nvPicPr>
        <xdr:cNvPr id="77" name="Picture 76">
          <a:extLst>
            <a:ext uri="{FF2B5EF4-FFF2-40B4-BE49-F238E27FC236}">
              <a16:creationId xmlns:a16="http://schemas.microsoft.com/office/drawing/2014/main" id="{00000000-0008-0000-0300-00004D000000}"/>
            </a:ext>
          </a:extLst>
        </xdr:cNvPr>
        <xdr:cNvPicPr>
          <a:picLocks noChangeAspect="1"/>
        </xdr:cNvPicPr>
      </xdr:nvPicPr>
      <xdr:blipFill>
        <a:blip xmlns:r="http://schemas.openxmlformats.org/officeDocument/2006/relationships" r:embed="rId1"/>
        <a:stretch>
          <a:fillRect/>
        </a:stretch>
      </xdr:blipFill>
      <xdr:spPr>
        <a:xfrm>
          <a:off x="6675120" y="381000"/>
          <a:ext cx="182880" cy="160020"/>
        </a:xfrm>
        <a:prstGeom prst="rect">
          <a:avLst/>
        </a:prstGeom>
      </xdr:spPr>
    </xdr:pic>
    <xdr:clientData/>
  </xdr:twoCellAnchor>
  <xdr:twoCellAnchor editAs="oneCell">
    <xdr:from>
      <xdr:col>11</xdr:col>
      <xdr:colOff>548640</xdr:colOff>
      <xdr:row>2</xdr:row>
      <xdr:rowOff>9006</xdr:rowOff>
    </xdr:from>
    <xdr:to>
      <xdr:col>11</xdr:col>
      <xdr:colOff>679269</xdr:colOff>
      <xdr:row>2</xdr:row>
      <xdr:rowOff>175259</xdr:rowOff>
    </xdr:to>
    <xdr:pic>
      <xdr:nvPicPr>
        <xdr:cNvPr id="78" name="Picture 77">
          <a:extLst>
            <a:ext uri="{FF2B5EF4-FFF2-40B4-BE49-F238E27FC236}">
              <a16:creationId xmlns:a16="http://schemas.microsoft.com/office/drawing/2014/main" id="{00000000-0008-0000-0300-00004E000000}"/>
            </a:ext>
          </a:extLst>
        </xdr:cNvPr>
        <xdr:cNvPicPr>
          <a:picLocks noChangeAspect="1"/>
        </xdr:cNvPicPr>
      </xdr:nvPicPr>
      <xdr:blipFill>
        <a:blip xmlns:r="http://schemas.openxmlformats.org/officeDocument/2006/relationships" r:embed="rId2"/>
        <a:stretch>
          <a:fillRect/>
        </a:stretch>
      </xdr:blipFill>
      <xdr:spPr>
        <a:xfrm>
          <a:off x="8656320" y="374766"/>
          <a:ext cx="130629" cy="166253"/>
        </a:xfrm>
        <a:prstGeom prst="rect">
          <a:avLst/>
        </a:prstGeom>
      </xdr:spPr>
    </xdr:pic>
    <xdr:clientData/>
  </xdr:twoCellAnchor>
  <xdr:twoCellAnchor editAs="oneCell">
    <xdr:from>
      <xdr:col>12</xdr:col>
      <xdr:colOff>304801</xdr:colOff>
      <xdr:row>2</xdr:row>
      <xdr:rowOff>7621</xdr:rowOff>
    </xdr:from>
    <xdr:to>
      <xdr:col>12</xdr:col>
      <xdr:colOff>487681</xdr:colOff>
      <xdr:row>2</xdr:row>
      <xdr:rowOff>169399</xdr:rowOff>
    </xdr:to>
    <xdr:pic>
      <xdr:nvPicPr>
        <xdr:cNvPr id="79" name="Picture 78">
          <a:extLst>
            <a:ext uri="{FF2B5EF4-FFF2-40B4-BE49-F238E27FC236}">
              <a16:creationId xmlns:a16="http://schemas.microsoft.com/office/drawing/2014/main" id="{00000000-0008-0000-0300-00004F000000}"/>
            </a:ext>
          </a:extLst>
        </xdr:cNvPr>
        <xdr:cNvPicPr>
          <a:picLocks noChangeAspect="1"/>
        </xdr:cNvPicPr>
      </xdr:nvPicPr>
      <xdr:blipFill>
        <a:blip xmlns:r="http://schemas.openxmlformats.org/officeDocument/2006/relationships" r:embed="rId3"/>
        <a:stretch>
          <a:fillRect/>
        </a:stretch>
      </xdr:blipFill>
      <xdr:spPr>
        <a:xfrm>
          <a:off x="10180321" y="373381"/>
          <a:ext cx="182880" cy="1617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6</xdr:row>
          <xdr:rowOff>22860</xdr:rowOff>
        </xdr:from>
        <xdr:to>
          <xdr:col>4</xdr:col>
          <xdr:colOff>487680</xdr:colOff>
          <xdr:row>6</xdr:row>
          <xdr:rowOff>175260</xdr:rowOff>
        </xdr:to>
        <xdr:sp macro="" textlink="">
          <xdr:nvSpPr>
            <xdr:cNvPr id="10242" name="Drop Down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7</xdr:row>
          <xdr:rowOff>22860</xdr:rowOff>
        </xdr:from>
        <xdr:to>
          <xdr:col>4</xdr:col>
          <xdr:colOff>487680</xdr:colOff>
          <xdr:row>7</xdr:row>
          <xdr:rowOff>175260</xdr:rowOff>
        </xdr:to>
        <xdr:sp macro="" textlink="">
          <xdr:nvSpPr>
            <xdr:cNvPr id="10243" name="Drop Down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xdr:row>
          <xdr:rowOff>22860</xdr:rowOff>
        </xdr:from>
        <xdr:to>
          <xdr:col>4</xdr:col>
          <xdr:colOff>487680</xdr:colOff>
          <xdr:row>3</xdr:row>
          <xdr:rowOff>175260</xdr:rowOff>
        </xdr:to>
        <xdr:sp macro="" textlink="">
          <xdr:nvSpPr>
            <xdr:cNvPr id="10246" name="Drop Down 6" hidden="1">
              <a:extLst>
                <a:ext uri="{63B3BB69-23CF-44E3-9099-C40C66FF867C}">
                  <a14:compatExt spid="_x0000_s10246"/>
                </a:ext>
                <a:ext uri="{FF2B5EF4-FFF2-40B4-BE49-F238E27FC236}">
                  <a16:creationId xmlns:a16="http://schemas.microsoft.com/office/drawing/2014/main" id="{00000000-0008-0000-0400-000006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4</xdr:row>
          <xdr:rowOff>22860</xdr:rowOff>
        </xdr:from>
        <xdr:to>
          <xdr:col>4</xdr:col>
          <xdr:colOff>487680</xdr:colOff>
          <xdr:row>4</xdr:row>
          <xdr:rowOff>175260</xdr:rowOff>
        </xdr:to>
        <xdr:sp macro="" textlink="">
          <xdr:nvSpPr>
            <xdr:cNvPr id="10249" name="Drop Down 9" hidden="1">
              <a:extLst>
                <a:ext uri="{63B3BB69-23CF-44E3-9099-C40C66FF867C}">
                  <a14:compatExt spid="_x0000_s10249"/>
                </a:ext>
                <a:ext uri="{FF2B5EF4-FFF2-40B4-BE49-F238E27FC236}">
                  <a16:creationId xmlns:a16="http://schemas.microsoft.com/office/drawing/2014/main" id="{00000000-0008-0000-0400-000009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11</xdr:row>
          <xdr:rowOff>22860</xdr:rowOff>
        </xdr:from>
        <xdr:to>
          <xdr:col>4</xdr:col>
          <xdr:colOff>487680</xdr:colOff>
          <xdr:row>11</xdr:row>
          <xdr:rowOff>160020</xdr:rowOff>
        </xdr:to>
        <xdr:sp macro="" textlink="">
          <xdr:nvSpPr>
            <xdr:cNvPr id="10251" name="Drop Down 11" hidden="1">
              <a:extLst>
                <a:ext uri="{63B3BB69-23CF-44E3-9099-C40C66FF867C}">
                  <a14:compatExt spid="_x0000_s10251"/>
                </a:ext>
                <a:ext uri="{FF2B5EF4-FFF2-40B4-BE49-F238E27FC236}">
                  <a16:creationId xmlns:a16="http://schemas.microsoft.com/office/drawing/2014/main" id="{00000000-0008-0000-0400-00000B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12</xdr:row>
          <xdr:rowOff>22860</xdr:rowOff>
        </xdr:from>
        <xdr:to>
          <xdr:col>4</xdr:col>
          <xdr:colOff>487680</xdr:colOff>
          <xdr:row>12</xdr:row>
          <xdr:rowOff>160020</xdr:rowOff>
        </xdr:to>
        <xdr:sp macro="" textlink="">
          <xdr:nvSpPr>
            <xdr:cNvPr id="10252" name="Drop Down 12" hidden="1">
              <a:extLst>
                <a:ext uri="{63B3BB69-23CF-44E3-9099-C40C66FF867C}">
                  <a14:compatExt spid="_x0000_s10252"/>
                </a:ext>
                <a:ext uri="{FF2B5EF4-FFF2-40B4-BE49-F238E27FC236}">
                  <a16:creationId xmlns:a16="http://schemas.microsoft.com/office/drawing/2014/main" id="{00000000-0008-0000-0400-00000C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14</xdr:row>
          <xdr:rowOff>22860</xdr:rowOff>
        </xdr:from>
        <xdr:to>
          <xdr:col>4</xdr:col>
          <xdr:colOff>487680</xdr:colOff>
          <xdr:row>14</xdr:row>
          <xdr:rowOff>160020</xdr:rowOff>
        </xdr:to>
        <xdr:sp macro="" textlink="">
          <xdr:nvSpPr>
            <xdr:cNvPr id="10253" name="Drop Down 13" hidden="1">
              <a:extLst>
                <a:ext uri="{63B3BB69-23CF-44E3-9099-C40C66FF867C}">
                  <a14:compatExt spid="_x0000_s10253"/>
                </a:ext>
                <a:ext uri="{FF2B5EF4-FFF2-40B4-BE49-F238E27FC236}">
                  <a16:creationId xmlns:a16="http://schemas.microsoft.com/office/drawing/2014/main" id="{00000000-0008-0000-0400-00000D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335280</xdr:colOff>
          <xdr:row>16</xdr:row>
          <xdr:rowOff>22860</xdr:rowOff>
        </xdr:from>
        <xdr:to>
          <xdr:col>4</xdr:col>
          <xdr:colOff>480060</xdr:colOff>
          <xdr:row>16</xdr:row>
          <xdr:rowOff>175260</xdr:rowOff>
        </xdr:to>
        <xdr:sp macro="" textlink="">
          <xdr:nvSpPr>
            <xdr:cNvPr id="10256" name="Drop Down 16" hidden="1">
              <a:extLst>
                <a:ext uri="{63B3BB69-23CF-44E3-9099-C40C66FF867C}">
                  <a14:compatExt spid="_x0000_s10256"/>
                </a:ext>
                <a:ext uri="{FF2B5EF4-FFF2-40B4-BE49-F238E27FC236}">
                  <a16:creationId xmlns:a16="http://schemas.microsoft.com/office/drawing/2014/main" id="{00000000-0008-0000-0400-000010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335280</xdr:colOff>
          <xdr:row>17</xdr:row>
          <xdr:rowOff>22860</xdr:rowOff>
        </xdr:from>
        <xdr:to>
          <xdr:col>4</xdr:col>
          <xdr:colOff>480060</xdr:colOff>
          <xdr:row>17</xdr:row>
          <xdr:rowOff>175260</xdr:rowOff>
        </xdr:to>
        <xdr:sp macro="" textlink="">
          <xdr:nvSpPr>
            <xdr:cNvPr id="10257" name="Drop Down 17" hidden="1">
              <a:extLst>
                <a:ext uri="{63B3BB69-23CF-44E3-9099-C40C66FF867C}">
                  <a14:compatExt spid="_x0000_s10257"/>
                </a:ext>
                <a:ext uri="{FF2B5EF4-FFF2-40B4-BE49-F238E27FC236}">
                  <a16:creationId xmlns:a16="http://schemas.microsoft.com/office/drawing/2014/main" id="{00000000-0008-0000-0400-000011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335280</xdr:colOff>
          <xdr:row>18</xdr:row>
          <xdr:rowOff>22860</xdr:rowOff>
        </xdr:from>
        <xdr:to>
          <xdr:col>4</xdr:col>
          <xdr:colOff>480060</xdr:colOff>
          <xdr:row>18</xdr:row>
          <xdr:rowOff>175260</xdr:rowOff>
        </xdr:to>
        <xdr:sp macro="" textlink="">
          <xdr:nvSpPr>
            <xdr:cNvPr id="10258" name="Drop Down 18" hidden="1">
              <a:extLst>
                <a:ext uri="{63B3BB69-23CF-44E3-9099-C40C66FF867C}">
                  <a14:compatExt spid="_x0000_s10258"/>
                </a:ext>
                <a:ext uri="{FF2B5EF4-FFF2-40B4-BE49-F238E27FC236}">
                  <a16:creationId xmlns:a16="http://schemas.microsoft.com/office/drawing/2014/main" id="{00000000-0008-0000-0400-000012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335280</xdr:colOff>
          <xdr:row>19</xdr:row>
          <xdr:rowOff>22860</xdr:rowOff>
        </xdr:from>
        <xdr:to>
          <xdr:col>4</xdr:col>
          <xdr:colOff>480060</xdr:colOff>
          <xdr:row>19</xdr:row>
          <xdr:rowOff>175260</xdr:rowOff>
        </xdr:to>
        <xdr:sp macro="" textlink="">
          <xdr:nvSpPr>
            <xdr:cNvPr id="10259" name="Drop Down 19" hidden="1">
              <a:extLst>
                <a:ext uri="{63B3BB69-23CF-44E3-9099-C40C66FF867C}">
                  <a14:compatExt spid="_x0000_s10259"/>
                </a:ext>
                <a:ext uri="{FF2B5EF4-FFF2-40B4-BE49-F238E27FC236}">
                  <a16:creationId xmlns:a16="http://schemas.microsoft.com/office/drawing/2014/main" id="{00000000-0008-0000-0400-000013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335280</xdr:colOff>
          <xdr:row>20</xdr:row>
          <xdr:rowOff>22860</xdr:rowOff>
        </xdr:from>
        <xdr:to>
          <xdr:col>4</xdr:col>
          <xdr:colOff>480060</xdr:colOff>
          <xdr:row>20</xdr:row>
          <xdr:rowOff>175260</xdr:rowOff>
        </xdr:to>
        <xdr:sp macro="" textlink="">
          <xdr:nvSpPr>
            <xdr:cNvPr id="10260" name="Drop Down 20" hidden="1">
              <a:extLst>
                <a:ext uri="{63B3BB69-23CF-44E3-9099-C40C66FF867C}">
                  <a14:compatExt spid="_x0000_s10260"/>
                </a:ext>
                <a:ext uri="{FF2B5EF4-FFF2-40B4-BE49-F238E27FC236}">
                  <a16:creationId xmlns:a16="http://schemas.microsoft.com/office/drawing/2014/main" id="{00000000-0008-0000-0400-000014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335280</xdr:colOff>
          <xdr:row>21</xdr:row>
          <xdr:rowOff>22860</xdr:rowOff>
        </xdr:from>
        <xdr:to>
          <xdr:col>4</xdr:col>
          <xdr:colOff>480060</xdr:colOff>
          <xdr:row>21</xdr:row>
          <xdr:rowOff>175260</xdr:rowOff>
        </xdr:to>
        <xdr:sp macro="" textlink="">
          <xdr:nvSpPr>
            <xdr:cNvPr id="10261" name="Drop Down 21" hidden="1">
              <a:extLst>
                <a:ext uri="{63B3BB69-23CF-44E3-9099-C40C66FF867C}">
                  <a14:compatExt spid="_x0000_s10261"/>
                </a:ext>
                <a:ext uri="{FF2B5EF4-FFF2-40B4-BE49-F238E27FC236}">
                  <a16:creationId xmlns:a16="http://schemas.microsoft.com/office/drawing/2014/main" id="{00000000-0008-0000-0400-000015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335280</xdr:colOff>
          <xdr:row>22</xdr:row>
          <xdr:rowOff>22860</xdr:rowOff>
        </xdr:from>
        <xdr:to>
          <xdr:col>4</xdr:col>
          <xdr:colOff>480060</xdr:colOff>
          <xdr:row>22</xdr:row>
          <xdr:rowOff>175260</xdr:rowOff>
        </xdr:to>
        <xdr:sp macro="" textlink="">
          <xdr:nvSpPr>
            <xdr:cNvPr id="10262" name="Drop Down 22" hidden="1">
              <a:extLst>
                <a:ext uri="{63B3BB69-23CF-44E3-9099-C40C66FF867C}">
                  <a14:compatExt spid="_x0000_s10262"/>
                </a:ext>
                <a:ext uri="{FF2B5EF4-FFF2-40B4-BE49-F238E27FC236}">
                  <a16:creationId xmlns:a16="http://schemas.microsoft.com/office/drawing/2014/main" id="{00000000-0008-0000-0400-000016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335280</xdr:colOff>
          <xdr:row>23</xdr:row>
          <xdr:rowOff>22860</xdr:rowOff>
        </xdr:from>
        <xdr:to>
          <xdr:col>4</xdr:col>
          <xdr:colOff>480060</xdr:colOff>
          <xdr:row>23</xdr:row>
          <xdr:rowOff>175260</xdr:rowOff>
        </xdr:to>
        <xdr:sp macro="" textlink="">
          <xdr:nvSpPr>
            <xdr:cNvPr id="10263" name="Drop Down 23" hidden="1">
              <a:extLst>
                <a:ext uri="{63B3BB69-23CF-44E3-9099-C40C66FF867C}">
                  <a14:compatExt spid="_x0000_s10263"/>
                </a:ext>
                <a:ext uri="{FF2B5EF4-FFF2-40B4-BE49-F238E27FC236}">
                  <a16:creationId xmlns:a16="http://schemas.microsoft.com/office/drawing/2014/main" id="{00000000-0008-0000-0400-000017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335280</xdr:colOff>
          <xdr:row>24</xdr:row>
          <xdr:rowOff>22860</xdr:rowOff>
        </xdr:from>
        <xdr:to>
          <xdr:col>4</xdr:col>
          <xdr:colOff>480060</xdr:colOff>
          <xdr:row>24</xdr:row>
          <xdr:rowOff>175260</xdr:rowOff>
        </xdr:to>
        <xdr:sp macro="" textlink="">
          <xdr:nvSpPr>
            <xdr:cNvPr id="10264" name="Drop Down 24" hidden="1">
              <a:extLst>
                <a:ext uri="{63B3BB69-23CF-44E3-9099-C40C66FF867C}">
                  <a14:compatExt spid="_x0000_s10264"/>
                </a:ext>
                <a:ext uri="{FF2B5EF4-FFF2-40B4-BE49-F238E27FC236}">
                  <a16:creationId xmlns:a16="http://schemas.microsoft.com/office/drawing/2014/main" id="{00000000-0008-0000-0400-000018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9</xdr:row>
          <xdr:rowOff>22860</xdr:rowOff>
        </xdr:from>
        <xdr:to>
          <xdr:col>4</xdr:col>
          <xdr:colOff>487680</xdr:colOff>
          <xdr:row>9</xdr:row>
          <xdr:rowOff>160020</xdr:rowOff>
        </xdr:to>
        <xdr:sp macro="" textlink="">
          <xdr:nvSpPr>
            <xdr:cNvPr id="10266" name="Drop Down 26" hidden="1">
              <a:extLst>
                <a:ext uri="{63B3BB69-23CF-44E3-9099-C40C66FF867C}">
                  <a14:compatExt spid="_x0000_s10266"/>
                </a:ext>
                <a:ext uri="{FF2B5EF4-FFF2-40B4-BE49-F238E27FC236}">
                  <a16:creationId xmlns:a16="http://schemas.microsoft.com/office/drawing/2014/main" id="{00000000-0008-0000-0400-00001A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10</xdr:row>
          <xdr:rowOff>22860</xdr:rowOff>
        </xdr:from>
        <xdr:to>
          <xdr:col>4</xdr:col>
          <xdr:colOff>487680</xdr:colOff>
          <xdr:row>10</xdr:row>
          <xdr:rowOff>160020</xdr:rowOff>
        </xdr:to>
        <xdr:sp macro="" textlink="">
          <xdr:nvSpPr>
            <xdr:cNvPr id="10267" name="Drop Down 27" hidden="1">
              <a:extLst>
                <a:ext uri="{63B3BB69-23CF-44E3-9099-C40C66FF867C}">
                  <a14:compatExt spid="_x0000_s10267"/>
                </a:ext>
                <a:ext uri="{FF2B5EF4-FFF2-40B4-BE49-F238E27FC236}">
                  <a16:creationId xmlns:a16="http://schemas.microsoft.com/office/drawing/2014/main" id="{00000000-0008-0000-0400-00001B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13</xdr:row>
          <xdr:rowOff>22860</xdr:rowOff>
        </xdr:from>
        <xdr:to>
          <xdr:col>4</xdr:col>
          <xdr:colOff>487680</xdr:colOff>
          <xdr:row>13</xdr:row>
          <xdr:rowOff>160020</xdr:rowOff>
        </xdr:to>
        <xdr:sp macro="" textlink="">
          <xdr:nvSpPr>
            <xdr:cNvPr id="10268" name="Drop Down 28" hidden="1">
              <a:extLst>
                <a:ext uri="{63B3BB69-23CF-44E3-9099-C40C66FF867C}">
                  <a14:compatExt spid="_x0000_s10268"/>
                </a:ext>
                <a:ext uri="{FF2B5EF4-FFF2-40B4-BE49-F238E27FC236}">
                  <a16:creationId xmlns:a16="http://schemas.microsoft.com/office/drawing/2014/main" id="{00000000-0008-0000-0400-00001C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11</xdr:col>
      <xdr:colOff>335280</xdr:colOff>
      <xdr:row>2</xdr:row>
      <xdr:rowOff>15240</xdr:rowOff>
    </xdr:from>
    <xdr:to>
      <xdr:col>11</xdr:col>
      <xdr:colOff>518160</xdr:colOff>
      <xdr:row>2</xdr:row>
      <xdr:rowOff>175260</xdr:rowOff>
    </xdr:to>
    <xdr:pic>
      <xdr:nvPicPr>
        <xdr:cNvPr id="23" name="Picture 22">
          <a:extLst>
            <a:ext uri="{FF2B5EF4-FFF2-40B4-BE49-F238E27FC236}">
              <a16:creationId xmlns:a16="http://schemas.microsoft.com/office/drawing/2014/main" id="{00000000-0008-0000-0400-000017000000}"/>
            </a:ext>
          </a:extLst>
        </xdr:cNvPr>
        <xdr:cNvPicPr>
          <a:picLocks noChangeAspect="1"/>
        </xdr:cNvPicPr>
      </xdr:nvPicPr>
      <xdr:blipFill>
        <a:blip xmlns:r="http://schemas.openxmlformats.org/officeDocument/2006/relationships" r:embed="rId1"/>
        <a:stretch>
          <a:fillRect/>
        </a:stretch>
      </xdr:blipFill>
      <xdr:spPr>
        <a:xfrm>
          <a:off x="6675120" y="381000"/>
          <a:ext cx="182880" cy="160020"/>
        </a:xfrm>
        <a:prstGeom prst="rect">
          <a:avLst/>
        </a:prstGeom>
      </xdr:spPr>
    </xdr:pic>
    <xdr:clientData/>
  </xdr:twoCellAnchor>
  <xdr:twoCellAnchor editAs="oneCell">
    <xdr:from>
      <xdr:col>12</xdr:col>
      <xdr:colOff>548640</xdr:colOff>
      <xdr:row>2</xdr:row>
      <xdr:rowOff>9006</xdr:rowOff>
    </xdr:from>
    <xdr:to>
      <xdr:col>12</xdr:col>
      <xdr:colOff>679269</xdr:colOff>
      <xdr:row>2</xdr:row>
      <xdr:rowOff>175259</xdr:rowOff>
    </xdr:to>
    <xdr:pic>
      <xdr:nvPicPr>
        <xdr:cNvPr id="24" name="Picture 23">
          <a:extLst>
            <a:ext uri="{FF2B5EF4-FFF2-40B4-BE49-F238E27FC236}">
              <a16:creationId xmlns:a16="http://schemas.microsoft.com/office/drawing/2014/main" id="{00000000-0008-0000-0400-000018000000}"/>
            </a:ext>
          </a:extLst>
        </xdr:cNvPr>
        <xdr:cNvPicPr>
          <a:picLocks noChangeAspect="1"/>
        </xdr:cNvPicPr>
      </xdr:nvPicPr>
      <xdr:blipFill>
        <a:blip xmlns:r="http://schemas.openxmlformats.org/officeDocument/2006/relationships" r:embed="rId2"/>
        <a:stretch>
          <a:fillRect/>
        </a:stretch>
      </xdr:blipFill>
      <xdr:spPr>
        <a:xfrm>
          <a:off x="8656320" y="374766"/>
          <a:ext cx="130629" cy="166253"/>
        </a:xfrm>
        <a:prstGeom prst="rect">
          <a:avLst/>
        </a:prstGeom>
      </xdr:spPr>
    </xdr:pic>
    <xdr:clientData/>
  </xdr:twoCellAnchor>
  <xdr:twoCellAnchor editAs="oneCell">
    <xdr:from>
      <xdr:col>13</xdr:col>
      <xdr:colOff>304801</xdr:colOff>
      <xdr:row>2</xdr:row>
      <xdr:rowOff>7621</xdr:rowOff>
    </xdr:from>
    <xdr:to>
      <xdr:col>13</xdr:col>
      <xdr:colOff>487681</xdr:colOff>
      <xdr:row>2</xdr:row>
      <xdr:rowOff>169399</xdr:rowOff>
    </xdr:to>
    <xdr:pic>
      <xdr:nvPicPr>
        <xdr:cNvPr id="25" name="Picture 24">
          <a:extLst>
            <a:ext uri="{FF2B5EF4-FFF2-40B4-BE49-F238E27FC236}">
              <a16:creationId xmlns:a16="http://schemas.microsoft.com/office/drawing/2014/main" id="{00000000-0008-0000-0400-000019000000}"/>
            </a:ext>
          </a:extLst>
        </xdr:cNvPr>
        <xdr:cNvPicPr>
          <a:picLocks noChangeAspect="1"/>
        </xdr:cNvPicPr>
      </xdr:nvPicPr>
      <xdr:blipFill>
        <a:blip xmlns:r="http://schemas.openxmlformats.org/officeDocument/2006/relationships" r:embed="rId3"/>
        <a:stretch>
          <a:fillRect/>
        </a:stretch>
      </xdr:blipFill>
      <xdr:spPr>
        <a:xfrm>
          <a:off x="10180321" y="373381"/>
          <a:ext cx="182880" cy="16177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121920</xdr:colOff>
          <xdr:row>8</xdr:row>
          <xdr:rowOff>30480</xdr:rowOff>
        </xdr:from>
        <xdr:to>
          <xdr:col>4</xdr:col>
          <xdr:colOff>495300</xdr:colOff>
          <xdr:row>8</xdr:row>
          <xdr:rowOff>182880</xdr:rowOff>
        </xdr:to>
        <xdr:sp macro="" textlink="">
          <xdr:nvSpPr>
            <xdr:cNvPr id="10269" name="Drop Down 29" hidden="1">
              <a:extLst>
                <a:ext uri="{63B3BB69-23CF-44E3-9099-C40C66FF867C}">
                  <a14:compatExt spid="_x0000_s10269"/>
                </a:ext>
                <a:ext uri="{FF2B5EF4-FFF2-40B4-BE49-F238E27FC236}">
                  <a16:creationId xmlns:a16="http://schemas.microsoft.com/office/drawing/2014/main" id="{00000000-0008-0000-0400-00001D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5</xdr:row>
          <xdr:rowOff>22860</xdr:rowOff>
        </xdr:from>
        <xdr:to>
          <xdr:col>4</xdr:col>
          <xdr:colOff>495300</xdr:colOff>
          <xdr:row>5</xdr:row>
          <xdr:rowOff>175260</xdr:rowOff>
        </xdr:to>
        <xdr:sp macro="" textlink="">
          <xdr:nvSpPr>
            <xdr:cNvPr id="10270" name="Drop Down 30" hidden="1">
              <a:extLst>
                <a:ext uri="{63B3BB69-23CF-44E3-9099-C40C66FF867C}">
                  <a14:compatExt spid="_x0000_s10270"/>
                </a:ext>
                <a:ext uri="{FF2B5EF4-FFF2-40B4-BE49-F238E27FC236}">
                  <a16:creationId xmlns:a16="http://schemas.microsoft.com/office/drawing/2014/main" id="{00000000-0008-0000-0400-00001E2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121920</xdr:colOff>
          <xdr:row>7</xdr:row>
          <xdr:rowOff>30480</xdr:rowOff>
        </xdr:from>
        <xdr:to>
          <xdr:col>4</xdr:col>
          <xdr:colOff>495300</xdr:colOff>
          <xdr:row>7</xdr:row>
          <xdr:rowOff>175260</xdr:rowOff>
        </xdr:to>
        <xdr:sp macro="" textlink="">
          <xdr:nvSpPr>
            <xdr:cNvPr id="1207" name="Drop Down 183" hidden="1">
              <a:extLst>
                <a:ext uri="{63B3BB69-23CF-44E3-9099-C40C66FF867C}">
                  <a14:compatExt spid="_x0000_s1207"/>
                </a:ext>
                <a:ext uri="{FF2B5EF4-FFF2-40B4-BE49-F238E27FC236}">
                  <a16:creationId xmlns:a16="http://schemas.microsoft.com/office/drawing/2014/main" id="{00000000-0008-0000-0500-0000B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25</xdr:row>
          <xdr:rowOff>99060</xdr:rowOff>
        </xdr:from>
        <xdr:to>
          <xdr:col>4</xdr:col>
          <xdr:colOff>495300</xdr:colOff>
          <xdr:row>25</xdr:row>
          <xdr:rowOff>251460</xdr:rowOff>
        </xdr:to>
        <xdr:sp macro="" textlink="">
          <xdr:nvSpPr>
            <xdr:cNvPr id="1210" name="Drop Down 186" hidden="1">
              <a:extLst>
                <a:ext uri="{63B3BB69-23CF-44E3-9099-C40C66FF867C}">
                  <a14:compatExt spid="_x0000_s1210"/>
                </a:ext>
                <a:ext uri="{FF2B5EF4-FFF2-40B4-BE49-F238E27FC236}">
                  <a16:creationId xmlns:a16="http://schemas.microsoft.com/office/drawing/2014/main" id="{00000000-0008-0000-0500-0000B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26</xdr:row>
          <xdr:rowOff>152400</xdr:rowOff>
        </xdr:from>
        <xdr:to>
          <xdr:col>4</xdr:col>
          <xdr:colOff>495300</xdr:colOff>
          <xdr:row>26</xdr:row>
          <xdr:rowOff>297180</xdr:rowOff>
        </xdr:to>
        <xdr:sp macro="" textlink="">
          <xdr:nvSpPr>
            <xdr:cNvPr id="1211" name="Drop Down 187" hidden="1">
              <a:extLst>
                <a:ext uri="{63B3BB69-23CF-44E3-9099-C40C66FF867C}">
                  <a14:compatExt spid="_x0000_s1211"/>
                </a:ext>
                <a:ext uri="{FF2B5EF4-FFF2-40B4-BE49-F238E27FC236}">
                  <a16:creationId xmlns:a16="http://schemas.microsoft.com/office/drawing/2014/main" id="{00000000-0008-0000-0500-0000B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27</xdr:row>
          <xdr:rowOff>83820</xdr:rowOff>
        </xdr:from>
        <xdr:to>
          <xdr:col>4</xdr:col>
          <xdr:colOff>495300</xdr:colOff>
          <xdr:row>27</xdr:row>
          <xdr:rowOff>228600</xdr:rowOff>
        </xdr:to>
        <xdr:sp macro="" textlink="">
          <xdr:nvSpPr>
            <xdr:cNvPr id="1212" name="Drop Down 188" hidden="1">
              <a:extLst>
                <a:ext uri="{63B3BB69-23CF-44E3-9099-C40C66FF867C}">
                  <a14:compatExt spid="_x0000_s1212"/>
                </a:ext>
                <a:ext uri="{FF2B5EF4-FFF2-40B4-BE49-F238E27FC236}">
                  <a16:creationId xmlns:a16="http://schemas.microsoft.com/office/drawing/2014/main" id="{00000000-0008-0000-0500-0000B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441960</xdr:colOff>
          <xdr:row>23</xdr:row>
          <xdr:rowOff>30480</xdr:rowOff>
        </xdr:from>
        <xdr:to>
          <xdr:col>3</xdr:col>
          <xdr:colOff>304800</xdr:colOff>
          <xdr:row>23</xdr:row>
          <xdr:rowOff>228600</xdr:rowOff>
        </xdr:to>
        <xdr:sp macro="" textlink="">
          <xdr:nvSpPr>
            <xdr:cNvPr id="1225" name="Drop Down 201" hidden="1">
              <a:extLst>
                <a:ext uri="{63B3BB69-23CF-44E3-9099-C40C66FF867C}">
                  <a14:compatExt spid="_x0000_s1225"/>
                </a:ext>
                <a:ext uri="{FF2B5EF4-FFF2-40B4-BE49-F238E27FC236}">
                  <a16:creationId xmlns:a16="http://schemas.microsoft.com/office/drawing/2014/main" id="{00000000-0008-0000-0500-0000C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289560</xdr:colOff>
          <xdr:row>9</xdr:row>
          <xdr:rowOff>30480</xdr:rowOff>
        </xdr:from>
        <xdr:to>
          <xdr:col>4</xdr:col>
          <xdr:colOff>495300</xdr:colOff>
          <xdr:row>9</xdr:row>
          <xdr:rowOff>190500</xdr:rowOff>
        </xdr:to>
        <xdr:sp macro="" textlink="">
          <xdr:nvSpPr>
            <xdr:cNvPr id="1230" name="Drop Down 206" hidden="1">
              <a:extLst>
                <a:ext uri="{63B3BB69-23CF-44E3-9099-C40C66FF867C}">
                  <a14:compatExt spid="_x0000_s1230"/>
                </a:ext>
                <a:ext uri="{FF2B5EF4-FFF2-40B4-BE49-F238E27FC236}">
                  <a16:creationId xmlns:a16="http://schemas.microsoft.com/office/drawing/2014/main" id="{00000000-0008-0000-0500-0000C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289560</xdr:colOff>
          <xdr:row>11</xdr:row>
          <xdr:rowOff>30480</xdr:rowOff>
        </xdr:from>
        <xdr:to>
          <xdr:col>4</xdr:col>
          <xdr:colOff>495300</xdr:colOff>
          <xdr:row>11</xdr:row>
          <xdr:rowOff>190500</xdr:rowOff>
        </xdr:to>
        <xdr:sp macro="" textlink="">
          <xdr:nvSpPr>
            <xdr:cNvPr id="1234" name="Drop Down 210" hidden="1">
              <a:extLst>
                <a:ext uri="{63B3BB69-23CF-44E3-9099-C40C66FF867C}">
                  <a14:compatExt spid="_x0000_s1234"/>
                </a:ext>
                <a:ext uri="{FF2B5EF4-FFF2-40B4-BE49-F238E27FC236}">
                  <a16:creationId xmlns:a16="http://schemas.microsoft.com/office/drawing/2014/main" id="{00000000-0008-0000-0500-0000D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8</xdr:row>
          <xdr:rowOff>30480</xdr:rowOff>
        </xdr:from>
        <xdr:to>
          <xdr:col>4</xdr:col>
          <xdr:colOff>495300</xdr:colOff>
          <xdr:row>8</xdr:row>
          <xdr:rowOff>175260</xdr:rowOff>
        </xdr:to>
        <xdr:sp macro="" textlink="">
          <xdr:nvSpPr>
            <xdr:cNvPr id="1242" name="Drop Down 218" hidden="1">
              <a:extLst>
                <a:ext uri="{63B3BB69-23CF-44E3-9099-C40C66FF867C}">
                  <a14:compatExt spid="_x0000_s1242"/>
                </a:ext>
                <a:ext uri="{FF2B5EF4-FFF2-40B4-BE49-F238E27FC236}">
                  <a16:creationId xmlns:a16="http://schemas.microsoft.com/office/drawing/2014/main" id="{00000000-0008-0000-0500-0000D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10</xdr:row>
          <xdr:rowOff>30480</xdr:rowOff>
        </xdr:from>
        <xdr:to>
          <xdr:col>4</xdr:col>
          <xdr:colOff>495300</xdr:colOff>
          <xdr:row>10</xdr:row>
          <xdr:rowOff>175260</xdr:rowOff>
        </xdr:to>
        <xdr:sp macro="" textlink="">
          <xdr:nvSpPr>
            <xdr:cNvPr id="1243" name="Drop Down 219" hidden="1">
              <a:extLst>
                <a:ext uri="{63B3BB69-23CF-44E3-9099-C40C66FF867C}">
                  <a14:compatExt spid="_x0000_s1243"/>
                </a:ext>
                <a:ext uri="{FF2B5EF4-FFF2-40B4-BE49-F238E27FC236}">
                  <a16:creationId xmlns:a16="http://schemas.microsoft.com/office/drawing/2014/main" id="{00000000-0008-0000-0500-0000D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289560</xdr:colOff>
          <xdr:row>12</xdr:row>
          <xdr:rowOff>76200</xdr:rowOff>
        </xdr:from>
        <xdr:to>
          <xdr:col>4</xdr:col>
          <xdr:colOff>495300</xdr:colOff>
          <xdr:row>12</xdr:row>
          <xdr:rowOff>236220</xdr:rowOff>
        </xdr:to>
        <xdr:sp macro="" textlink="">
          <xdr:nvSpPr>
            <xdr:cNvPr id="1245" name="Drop Down 221" hidden="1">
              <a:extLst>
                <a:ext uri="{63B3BB69-23CF-44E3-9099-C40C66FF867C}">
                  <a14:compatExt spid="_x0000_s1245"/>
                </a:ext>
                <a:ext uri="{FF2B5EF4-FFF2-40B4-BE49-F238E27FC236}">
                  <a16:creationId xmlns:a16="http://schemas.microsoft.com/office/drawing/2014/main" id="{00000000-0008-0000-0500-0000D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10</xdr:col>
      <xdr:colOff>335280</xdr:colOff>
      <xdr:row>2</xdr:row>
      <xdr:rowOff>15240</xdr:rowOff>
    </xdr:from>
    <xdr:to>
      <xdr:col>10</xdr:col>
      <xdr:colOff>518160</xdr:colOff>
      <xdr:row>2</xdr:row>
      <xdr:rowOff>175260</xdr:rowOff>
    </xdr:to>
    <xdr:pic>
      <xdr:nvPicPr>
        <xdr:cNvPr id="15" name="Picture 14">
          <a:extLst>
            <a:ext uri="{FF2B5EF4-FFF2-40B4-BE49-F238E27FC236}">
              <a16:creationId xmlns:a16="http://schemas.microsoft.com/office/drawing/2014/main" id="{00000000-0008-0000-0500-00000F000000}"/>
            </a:ext>
          </a:extLst>
        </xdr:cNvPr>
        <xdr:cNvPicPr>
          <a:picLocks noChangeAspect="1"/>
        </xdr:cNvPicPr>
      </xdr:nvPicPr>
      <xdr:blipFill>
        <a:blip xmlns:r="http://schemas.openxmlformats.org/officeDocument/2006/relationships" r:embed="rId1"/>
        <a:stretch>
          <a:fillRect/>
        </a:stretch>
      </xdr:blipFill>
      <xdr:spPr>
        <a:xfrm>
          <a:off x="6675120" y="381000"/>
          <a:ext cx="182880" cy="160020"/>
        </a:xfrm>
        <a:prstGeom prst="rect">
          <a:avLst/>
        </a:prstGeom>
      </xdr:spPr>
    </xdr:pic>
    <xdr:clientData/>
  </xdr:twoCellAnchor>
  <xdr:twoCellAnchor editAs="oneCell">
    <xdr:from>
      <xdr:col>11</xdr:col>
      <xdr:colOff>548640</xdr:colOff>
      <xdr:row>2</xdr:row>
      <xdr:rowOff>9006</xdr:rowOff>
    </xdr:from>
    <xdr:to>
      <xdr:col>11</xdr:col>
      <xdr:colOff>679269</xdr:colOff>
      <xdr:row>2</xdr:row>
      <xdr:rowOff>175259</xdr:rowOff>
    </xdr:to>
    <xdr:pic>
      <xdr:nvPicPr>
        <xdr:cNvPr id="16" name="Picture 15">
          <a:extLst>
            <a:ext uri="{FF2B5EF4-FFF2-40B4-BE49-F238E27FC236}">
              <a16:creationId xmlns:a16="http://schemas.microsoft.com/office/drawing/2014/main" id="{00000000-0008-0000-0500-000010000000}"/>
            </a:ext>
          </a:extLst>
        </xdr:cNvPr>
        <xdr:cNvPicPr>
          <a:picLocks noChangeAspect="1"/>
        </xdr:cNvPicPr>
      </xdr:nvPicPr>
      <xdr:blipFill>
        <a:blip xmlns:r="http://schemas.openxmlformats.org/officeDocument/2006/relationships" r:embed="rId2"/>
        <a:stretch>
          <a:fillRect/>
        </a:stretch>
      </xdr:blipFill>
      <xdr:spPr>
        <a:xfrm>
          <a:off x="8656320" y="374766"/>
          <a:ext cx="130629" cy="166253"/>
        </a:xfrm>
        <a:prstGeom prst="rect">
          <a:avLst/>
        </a:prstGeom>
      </xdr:spPr>
    </xdr:pic>
    <xdr:clientData/>
  </xdr:twoCellAnchor>
  <xdr:twoCellAnchor editAs="oneCell">
    <xdr:from>
      <xdr:col>12</xdr:col>
      <xdr:colOff>304801</xdr:colOff>
      <xdr:row>2</xdr:row>
      <xdr:rowOff>7621</xdr:rowOff>
    </xdr:from>
    <xdr:to>
      <xdr:col>12</xdr:col>
      <xdr:colOff>487681</xdr:colOff>
      <xdr:row>2</xdr:row>
      <xdr:rowOff>169399</xdr:rowOff>
    </xdr:to>
    <xdr:pic>
      <xdr:nvPicPr>
        <xdr:cNvPr id="17" name="Picture 16">
          <a:extLst>
            <a:ext uri="{FF2B5EF4-FFF2-40B4-BE49-F238E27FC236}">
              <a16:creationId xmlns:a16="http://schemas.microsoft.com/office/drawing/2014/main" id="{00000000-0008-0000-0500-000011000000}"/>
            </a:ext>
          </a:extLst>
        </xdr:cNvPr>
        <xdr:cNvPicPr>
          <a:picLocks noChangeAspect="1"/>
        </xdr:cNvPicPr>
      </xdr:nvPicPr>
      <xdr:blipFill>
        <a:blip xmlns:r="http://schemas.openxmlformats.org/officeDocument/2006/relationships" r:embed="rId3"/>
        <a:stretch>
          <a:fillRect/>
        </a:stretch>
      </xdr:blipFill>
      <xdr:spPr>
        <a:xfrm>
          <a:off x="10180321" y="373381"/>
          <a:ext cx="182880" cy="16177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121920</xdr:colOff>
          <xdr:row>6</xdr:row>
          <xdr:rowOff>68580</xdr:rowOff>
        </xdr:from>
        <xdr:to>
          <xdr:col>4</xdr:col>
          <xdr:colOff>495300</xdr:colOff>
          <xdr:row>6</xdr:row>
          <xdr:rowOff>213360</xdr:rowOff>
        </xdr:to>
        <xdr:sp macro="" textlink="">
          <xdr:nvSpPr>
            <xdr:cNvPr id="1246" name="Drop Down 222" hidden="1">
              <a:extLst>
                <a:ext uri="{63B3BB69-23CF-44E3-9099-C40C66FF867C}">
                  <a14:compatExt spid="_x0000_s1246"/>
                </a:ext>
                <a:ext uri="{FF2B5EF4-FFF2-40B4-BE49-F238E27FC236}">
                  <a16:creationId xmlns:a16="http://schemas.microsoft.com/office/drawing/2014/main" id="{00000000-0008-0000-0500-0000D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289560</xdr:colOff>
          <xdr:row>16</xdr:row>
          <xdr:rowOff>76200</xdr:rowOff>
        </xdr:from>
        <xdr:to>
          <xdr:col>4</xdr:col>
          <xdr:colOff>495300</xdr:colOff>
          <xdr:row>16</xdr:row>
          <xdr:rowOff>251460</xdr:rowOff>
        </xdr:to>
        <xdr:sp macro="" textlink="">
          <xdr:nvSpPr>
            <xdr:cNvPr id="1256" name="Drop Down 232" hidden="1">
              <a:extLst>
                <a:ext uri="{63B3BB69-23CF-44E3-9099-C40C66FF867C}">
                  <a14:compatExt spid="_x0000_s1256"/>
                </a:ext>
                <a:ext uri="{FF2B5EF4-FFF2-40B4-BE49-F238E27FC236}">
                  <a16:creationId xmlns:a16="http://schemas.microsoft.com/office/drawing/2014/main" id="{00000000-0008-0000-0500-0000E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60960</xdr:colOff>
          <xdr:row>14</xdr:row>
          <xdr:rowOff>30480</xdr:rowOff>
        </xdr:from>
        <xdr:to>
          <xdr:col>4</xdr:col>
          <xdr:colOff>426720</xdr:colOff>
          <xdr:row>14</xdr:row>
          <xdr:rowOff>175260</xdr:rowOff>
        </xdr:to>
        <xdr:sp macro="" textlink="">
          <xdr:nvSpPr>
            <xdr:cNvPr id="1257" name="Drop Down 233" hidden="1">
              <a:extLst>
                <a:ext uri="{63B3BB69-23CF-44E3-9099-C40C66FF867C}">
                  <a14:compatExt spid="_x0000_s1257"/>
                </a:ext>
                <a:ext uri="{FF2B5EF4-FFF2-40B4-BE49-F238E27FC236}">
                  <a16:creationId xmlns:a16="http://schemas.microsoft.com/office/drawing/2014/main" id="{00000000-0008-0000-0500-0000E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266700</xdr:colOff>
          <xdr:row>15</xdr:row>
          <xdr:rowOff>83820</xdr:rowOff>
        </xdr:from>
        <xdr:to>
          <xdr:col>4</xdr:col>
          <xdr:colOff>480060</xdr:colOff>
          <xdr:row>15</xdr:row>
          <xdr:rowOff>251460</xdr:rowOff>
        </xdr:to>
        <xdr:sp macro="" textlink="">
          <xdr:nvSpPr>
            <xdr:cNvPr id="1258" name="Drop Down 234" hidden="1">
              <a:extLst>
                <a:ext uri="{63B3BB69-23CF-44E3-9099-C40C66FF867C}">
                  <a14:compatExt spid="_x0000_s1258"/>
                </a:ext>
                <a:ext uri="{FF2B5EF4-FFF2-40B4-BE49-F238E27FC236}">
                  <a16:creationId xmlns:a16="http://schemas.microsoft.com/office/drawing/2014/main" id="{00000000-0008-0000-0500-0000E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121920</xdr:colOff>
          <xdr:row>7</xdr:row>
          <xdr:rowOff>30480</xdr:rowOff>
        </xdr:from>
        <xdr:to>
          <xdr:col>4</xdr:col>
          <xdr:colOff>495300</xdr:colOff>
          <xdr:row>7</xdr:row>
          <xdr:rowOff>182880</xdr:rowOff>
        </xdr:to>
        <xdr:sp macro="" textlink="">
          <xdr:nvSpPr>
            <xdr:cNvPr id="3206" name="Drop Down 134" hidden="1">
              <a:extLst>
                <a:ext uri="{63B3BB69-23CF-44E3-9099-C40C66FF867C}">
                  <a14:compatExt spid="_x0000_s3206"/>
                </a:ext>
                <a:ext uri="{FF2B5EF4-FFF2-40B4-BE49-F238E27FC236}">
                  <a16:creationId xmlns:a16="http://schemas.microsoft.com/office/drawing/2014/main" id="{00000000-0008-0000-0600-00008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9</xdr:row>
          <xdr:rowOff>30480</xdr:rowOff>
        </xdr:from>
        <xdr:to>
          <xdr:col>4</xdr:col>
          <xdr:colOff>495300</xdr:colOff>
          <xdr:row>9</xdr:row>
          <xdr:rowOff>182880</xdr:rowOff>
        </xdr:to>
        <xdr:sp macro="" textlink="">
          <xdr:nvSpPr>
            <xdr:cNvPr id="3208" name="Drop Down 136" hidden="1">
              <a:extLst>
                <a:ext uri="{63B3BB69-23CF-44E3-9099-C40C66FF867C}">
                  <a14:compatExt spid="_x0000_s3208"/>
                </a:ext>
                <a:ext uri="{FF2B5EF4-FFF2-40B4-BE49-F238E27FC236}">
                  <a16:creationId xmlns:a16="http://schemas.microsoft.com/office/drawing/2014/main" id="{00000000-0008-0000-0600-00008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10</xdr:row>
          <xdr:rowOff>30480</xdr:rowOff>
        </xdr:from>
        <xdr:to>
          <xdr:col>4</xdr:col>
          <xdr:colOff>495300</xdr:colOff>
          <xdr:row>10</xdr:row>
          <xdr:rowOff>175260</xdr:rowOff>
        </xdr:to>
        <xdr:sp macro="" textlink="">
          <xdr:nvSpPr>
            <xdr:cNvPr id="3209" name="Drop Down 137" hidden="1">
              <a:extLst>
                <a:ext uri="{63B3BB69-23CF-44E3-9099-C40C66FF867C}">
                  <a14:compatExt spid="_x0000_s3209"/>
                </a:ext>
                <a:ext uri="{FF2B5EF4-FFF2-40B4-BE49-F238E27FC236}">
                  <a16:creationId xmlns:a16="http://schemas.microsoft.com/office/drawing/2014/main" id="{00000000-0008-0000-0600-000089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13</xdr:row>
          <xdr:rowOff>22860</xdr:rowOff>
        </xdr:from>
        <xdr:to>
          <xdr:col>4</xdr:col>
          <xdr:colOff>495300</xdr:colOff>
          <xdr:row>13</xdr:row>
          <xdr:rowOff>175260</xdr:rowOff>
        </xdr:to>
        <xdr:sp macro="" textlink="">
          <xdr:nvSpPr>
            <xdr:cNvPr id="3210" name="Drop Down 138" hidden="1">
              <a:extLst>
                <a:ext uri="{63B3BB69-23CF-44E3-9099-C40C66FF867C}">
                  <a14:compatExt spid="_x0000_s3210"/>
                </a:ext>
                <a:ext uri="{FF2B5EF4-FFF2-40B4-BE49-F238E27FC236}">
                  <a16:creationId xmlns:a16="http://schemas.microsoft.com/office/drawing/2014/main" id="{00000000-0008-0000-0600-00008A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11</xdr:row>
          <xdr:rowOff>38100</xdr:rowOff>
        </xdr:from>
        <xdr:to>
          <xdr:col>4</xdr:col>
          <xdr:colOff>495300</xdr:colOff>
          <xdr:row>11</xdr:row>
          <xdr:rowOff>175260</xdr:rowOff>
        </xdr:to>
        <xdr:sp macro="" textlink="">
          <xdr:nvSpPr>
            <xdr:cNvPr id="3212" name="Drop Down 140" hidden="1">
              <a:extLst>
                <a:ext uri="{63B3BB69-23CF-44E3-9099-C40C66FF867C}">
                  <a14:compatExt spid="_x0000_s3212"/>
                </a:ext>
                <a:ext uri="{FF2B5EF4-FFF2-40B4-BE49-F238E27FC236}">
                  <a16:creationId xmlns:a16="http://schemas.microsoft.com/office/drawing/2014/main" id="{00000000-0008-0000-0600-00008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12</xdr:row>
          <xdr:rowOff>30480</xdr:rowOff>
        </xdr:from>
        <xdr:to>
          <xdr:col>4</xdr:col>
          <xdr:colOff>495300</xdr:colOff>
          <xdr:row>12</xdr:row>
          <xdr:rowOff>175260</xdr:rowOff>
        </xdr:to>
        <xdr:sp macro="" textlink="">
          <xdr:nvSpPr>
            <xdr:cNvPr id="3213" name="Drop Down 141" hidden="1">
              <a:extLst>
                <a:ext uri="{63B3BB69-23CF-44E3-9099-C40C66FF867C}">
                  <a14:compatExt spid="_x0000_s3213"/>
                </a:ext>
                <a:ext uri="{FF2B5EF4-FFF2-40B4-BE49-F238E27FC236}">
                  <a16:creationId xmlns:a16="http://schemas.microsoft.com/office/drawing/2014/main" id="{00000000-0008-0000-0600-00008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5</xdr:row>
          <xdr:rowOff>22860</xdr:rowOff>
        </xdr:from>
        <xdr:to>
          <xdr:col>4</xdr:col>
          <xdr:colOff>495300</xdr:colOff>
          <xdr:row>5</xdr:row>
          <xdr:rowOff>182880</xdr:rowOff>
        </xdr:to>
        <xdr:sp macro="" textlink="">
          <xdr:nvSpPr>
            <xdr:cNvPr id="3221" name="Drop Down 149" hidden="1">
              <a:extLst>
                <a:ext uri="{63B3BB69-23CF-44E3-9099-C40C66FF867C}">
                  <a14:compatExt spid="_x0000_s3221"/>
                </a:ext>
                <a:ext uri="{FF2B5EF4-FFF2-40B4-BE49-F238E27FC236}">
                  <a16:creationId xmlns:a16="http://schemas.microsoft.com/office/drawing/2014/main" id="{00000000-0008-0000-0600-00009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6</xdr:row>
          <xdr:rowOff>30480</xdr:rowOff>
        </xdr:from>
        <xdr:to>
          <xdr:col>4</xdr:col>
          <xdr:colOff>495300</xdr:colOff>
          <xdr:row>6</xdr:row>
          <xdr:rowOff>182880</xdr:rowOff>
        </xdr:to>
        <xdr:sp macro="" textlink="">
          <xdr:nvSpPr>
            <xdr:cNvPr id="3222" name="Drop Down 150" hidden="1">
              <a:extLst>
                <a:ext uri="{63B3BB69-23CF-44E3-9099-C40C66FF867C}">
                  <a14:compatExt spid="_x0000_s3222"/>
                </a:ext>
                <a:ext uri="{FF2B5EF4-FFF2-40B4-BE49-F238E27FC236}">
                  <a16:creationId xmlns:a16="http://schemas.microsoft.com/office/drawing/2014/main" id="{00000000-0008-0000-0600-000096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8</xdr:row>
          <xdr:rowOff>30480</xdr:rowOff>
        </xdr:from>
        <xdr:to>
          <xdr:col>4</xdr:col>
          <xdr:colOff>495300</xdr:colOff>
          <xdr:row>8</xdr:row>
          <xdr:rowOff>182880</xdr:rowOff>
        </xdr:to>
        <xdr:sp macro="" textlink="">
          <xdr:nvSpPr>
            <xdr:cNvPr id="3223" name="Drop Down 151" hidden="1">
              <a:extLst>
                <a:ext uri="{63B3BB69-23CF-44E3-9099-C40C66FF867C}">
                  <a14:compatExt spid="_x0000_s3223"/>
                </a:ext>
                <a:ext uri="{FF2B5EF4-FFF2-40B4-BE49-F238E27FC236}">
                  <a16:creationId xmlns:a16="http://schemas.microsoft.com/office/drawing/2014/main" id="{00000000-0008-0000-0600-000097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14</xdr:row>
          <xdr:rowOff>22860</xdr:rowOff>
        </xdr:from>
        <xdr:to>
          <xdr:col>4</xdr:col>
          <xdr:colOff>495300</xdr:colOff>
          <xdr:row>14</xdr:row>
          <xdr:rowOff>175260</xdr:rowOff>
        </xdr:to>
        <xdr:sp macro="" textlink="">
          <xdr:nvSpPr>
            <xdr:cNvPr id="3224" name="Drop Down 152" hidden="1">
              <a:extLst>
                <a:ext uri="{63B3BB69-23CF-44E3-9099-C40C66FF867C}">
                  <a14:compatExt spid="_x0000_s3224"/>
                </a:ext>
                <a:ext uri="{FF2B5EF4-FFF2-40B4-BE49-F238E27FC236}">
                  <a16:creationId xmlns:a16="http://schemas.microsoft.com/office/drawing/2014/main" id="{00000000-0008-0000-0600-000098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144780</xdr:colOff>
          <xdr:row>22</xdr:row>
          <xdr:rowOff>22860</xdr:rowOff>
        </xdr:from>
        <xdr:to>
          <xdr:col>8</xdr:col>
          <xdr:colOff>518160</xdr:colOff>
          <xdr:row>22</xdr:row>
          <xdr:rowOff>160020</xdr:rowOff>
        </xdr:to>
        <xdr:sp macro="" textlink="">
          <xdr:nvSpPr>
            <xdr:cNvPr id="3228" name="Drop Down 156" hidden="1">
              <a:extLst>
                <a:ext uri="{63B3BB69-23CF-44E3-9099-C40C66FF867C}">
                  <a14:compatExt spid="_x0000_s3228"/>
                </a:ext>
                <a:ext uri="{FF2B5EF4-FFF2-40B4-BE49-F238E27FC236}">
                  <a16:creationId xmlns:a16="http://schemas.microsoft.com/office/drawing/2014/main" id="{00000000-0008-0000-0600-00009C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14</xdr:col>
      <xdr:colOff>335280</xdr:colOff>
      <xdr:row>2</xdr:row>
      <xdr:rowOff>15240</xdr:rowOff>
    </xdr:from>
    <xdr:to>
      <xdr:col>14</xdr:col>
      <xdr:colOff>518160</xdr:colOff>
      <xdr:row>2</xdr:row>
      <xdr:rowOff>175260</xdr:rowOff>
    </xdr:to>
    <xdr:pic>
      <xdr:nvPicPr>
        <xdr:cNvPr id="22" name="Picture 21">
          <a:extLst>
            <a:ext uri="{FF2B5EF4-FFF2-40B4-BE49-F238E27FC236}">
              <a16:creationId xmlns:a16="http://schemas.microsoft.com/office/drawing/2014/main" id="{00000000-0008-0000-0600-000016000000}"/>
            </a:ext>
          </a:extLst>
        </xdr:cNvPr>
        <xdr:cNvPicPr>
          <a:picLocks noChangeAspect="1"/>
        </xdr:cNvPicPr>
      </xdr:nvPicPr>
      <xdr:blipFill>
        <a:blip xmlns:r="http://schemas.openxmlformats.org/officeDocument/2006/relationships" r:embed="rId1"/>
        <a:stretch>
          <a:fillRect/>
        </a:stretch>
      </xdr:blipFill>
      <xdr:spPr>
        <a:xfrm>
          <a:off x="6697980" y="381000"/>
          <a:ext cx="182880" cy="160020"/>
        </a:xfrm>
        <a:prstGeom prst="rect">
          <a:avLst/>
        </a:prstGeom>
      </xdr:spPr>
    </xdr:pic>
    <xdr:clientData/>
  </xdr:twoCellAnchor>
  <xdr:twoCellAnchor editAs="oneCell">
    <xdr:from>
      <xdr:col>15</xdr:col>
      <xdr:colOff>548640</xdr:colOff>
      <xdr:row>2</xdr:row>
      <xdr:rowOff>9006</xdr:rowOff>
    </xdr:from>
    <xdr:to>
      <xdr:col>15</xdr:col>
      <xdr:colOff>679269</xdr:colOff>
      <xdr:row>2</xdr:row>
      <xdr:rowOff>175259</xdr:rowOff>
    </xdr:to>
    <xdr:pic>
      <xdr:nvPicPr>
        <xdr:cNvPr id="23" name="Picture 22">
          <a:extLst>
            <a:ext uri="{FF2B5EF4-FFF2-40B4-BE49-F238E27FC236}">
              <a16:creationId xmlns:a16="http://schemas.microsoft.com/office/drawing/2014/main" id="{00000000-0008-0000-0600-000017000000}"/>
            </a:ext>
          </a:extLst>
        </xdr:cNvPr>
        <xdr:cNvPicPr>
          <a:picLocks noChangeAspect="1"/>
        </xdr:cNvPicPr>
      </xdr:nvPicPr>
      <xdr:blipFill>
        <a:blip xmlns:r="http://schemas.openxmlformats.org/officeDocument/2006/relationships" r:embed="rId2"/>
        <a:stretch>
          <a:fillRect/>
        </a:stretch>
      </xdr:blipFill>
      <xdr:spPr>
        <a:xfrm>
          <a:off x="8679180" y="374766"/>
          <a:ext cx="130629" cy="166253"/>
        </a:xfrm>
        <a:prstGeom prst="rect">
          <a:avLst/>
        </a:prstGeom>
      </xdr:spPr>
    </xdr:pic>
    <xdr:clientData/>
  </xdr:twoCellAnchor>
  <xdr:twoCellAnchor editAs="oneCell">
    <xdr:from>
      <xdr:col>16</xdr:col>
      <xdr:colOff>304801</xdr:colOff>
      <xdr:row>2</xdr:row>
      <xdr:rowOff>7621</xdr:rowOff>
    </xdr:from>
    <xdr:to>
      <xdr:col>16</xdr:col>
      <xdr:colOff>487681</xdr:colOff>
      <xdr:row>2</xdr:row>
      <xdr:rowOff>169399</xdr:rowOff>
    </xdr:to>
    <xdr:pic>
      <xdr:nvPicPr>
        <xdr:cNvPr id="24" name="Picture 23">
          <a:extLst>
            <a:ext uri="{FF2B5EF4-FFF2-40B4-BE49-F238E27FC236}">
              <a16:creationId xmlns:a16="http://schemas.microsoft.com/office/drawing/2014/main" id="{00000000-0008-0000-0600-000018000000}"/>
            </a:ext>
          </a:extLst>
        </xdr:cNvPr>
        <xdr:cNvPicPr>
          <a:picLocks noChangeAspect="1"/>
        </xdr:cNvPicPr>
      </xdr:nvPicPr>
      <xdr:blipFill>
        <a:blip xmlns:r="http://schemas.openxmlformats.org/officeDocument/2006/relationships" r:embed="rId3"/>
        <a:stretch>
          <a:fillRect/>
        </a:stretch>
      </xdr:blipFill>
      <xdr:spPr>
        <a:xfrm>
          <a:off x="10203181" y="373381"/>
          <a:ext cx="182880" cy="16177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8</xdr:col>
          <xdr:colOff>121920</xdr:colOff>
          <xdr:row>36</xdr:row>
          <xdr:rowOff>30480</xdr:rowOff>
        </xdr:from>
        <xdr:to>
          <xdr:col>8</xdr:col>
          <xdr:colOff>495300</xdr:colOff>
          <xdr:row>36</xdr:row>
          <xdr:rowOff>160020</xdr:rowOff>
        </xdr:to>
        <xdr:sp macro="" textlink="">
          <xdr:nvSpPr>
            <xdr:cNvPr id="3261" name="Drop Down 189" hidden="1">
              <a:extLst>
                <a:ext uri="{63B3BB69-23CF-44E3-9099-C40C66FF867C}">
                  <a14:compatExt spid="_x0000_s3261"/>
                </a:ext>
                <a:ext uri="{FF2B5EF4-FFF2-40B4-BE49-F238E27FC236}">
                  <a16:creationId xmlns:a16="http://schemas.microsoft.com/office/drawing/2014/main" id="{00000000-0008-0000-0600-0000BD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xdr:colOff>
          <xdr:row>3</xdr:row>
          <xdr:rowOff>297180</xdr:rowOff>
        </xdr:from>
        <xdr:to>
          <xdr:col>4</xdr:col>
          <xdr:colOff>563880</xdr:colOff>
          <xdr:row>3</xdr:row>
          <xdr:rowOff>487680</xdr:rowOff>
        </xdr:to>
        <xdr:sp macro="" textlink="">
          <xdr:nvSpPr>
            <xdr:cNvPr id="3262" name="Drop Down 190" hidden="1">
              <a:extLst>
                <a:ext uri="{63B3BB69-23CF-44E3-9099-C40C66FF867C}">
                  <a14:compatExt spid="_x0000_s3262"/>
                </a:ext>
                <a:ext uri="{FF2B5EF4-FFF2-40B4-BE49-F238E27FC236}">
                  <a16:creationId xmlns:a16="http://schemas.microsoft.com/office/drawing/2014/main" id="{00000000-0008-0000-0600-0000BE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xdr:colOff>
          <xdr:row>18</xdr:row>
          <xdr:rowOff>160020</xdr:rowOff>
        </xdr:from>
        <xdr:to>
          <xdr:col>4</xdr:col>
          <xdr:colOff>480060</xdr:colOff>
          <xdr:row>18</xdr:row>
          <xdr:rowOff>297180</xdr:rowOff>
        </xdr:to>
        <xdr:sp macro="" textlink="">
          <xdr:nvSpPr>
            <xdr:cNvPr id="3264" name="Drop Down 192" hidden="1">
              <a:extLst>
                <a:ext uri="{63B3BB69-23CF-44E3-9099-C40C66FF867C}">
                  <a14:compatExt spid="_x0000_s3264"/>
                </a:ext>
                <a:ext uri="{FF2B5EF4-FFF2-40B4-BE49-F238E27FC236}">
                  <a16:creationId xmlns:a16="http://schemas.microsoft.com/office/drawing/2014/main" id="{00000000-0008-0000-0600-0000C0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464820</xdr:colOff>
          <xdr:row>17</xdr:row>
          <xdr:rowOff>30480</xdr:rowOff>
        </xdr:from>
        <xdr:to>
          <xdr:col>3</xdr:col>
          <xdr:colOff>251460</xdr:colOff>
          <xdr:row>17</xdr:row>
          <xdr:rowOff>175260</xdr:rowOff>
        </xdr:to>
        <xdr:sp macro="" textlink="">
          <xdr:nvSpPr>
            <xdr:cNvPr id="3265" name="Drop Down 193" hidden="1">
              <a:extLst>
                <a:ext uri="{63B3BB69-23CF-44E3-9099-C40C66FF867C}">
                  <a14:compatExt spid="_x0000_s3265"/>
                </a:ext>
                <a:ext uri="{FF2B5EF4-FFF2-40B4-BE49-F238E27FC236}">
                  <a16:creationId xmlns:a16="http://schemas.microsoft.com/office/drawing/2014/main" id="{00000000-0008-0000-0600-0000C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106680</xdr:colOff>
          <xdr:row>50</xdr:row>
          <xdr:rowOff>144780</xdr:rowOff>
        </xdr:from>
        <xdr:to>
          <xdr:col>3</xdr:col>
          <xdr:colOff>457200</xdr:colOff>
          <xdr:row>50</xdr:row>
          <xdr:rowOff>274320</xdr:rowOff>
        </xdr:to>
        <xdr:sp macro="" textlink="">
          <xdr:nvSpPr>
            <xdr:cNvPr id="3267" name="Drop Down 195" hidden="1">
              <a:extLst>
                <a:ext uri="{63B3BB69-23CF-44E3-9099-C40C66FF867C}">
                  <a14:compatExt spid="_x0000_s3267"/>
                </a:ext>
                <a:ext uri="{FF2B5EF4-FFF2-40B4-BE49-F238E27FC236}">
                  <a16:creationId xmlns:a16="http://schemas.microsoft.com/office/drawing/2014/main" id="{00000000-0008-0000-0600-0000C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10</xdr:col>
      <xdr:colOff>335280</xdr:colOff>
      <xdr:row>2</xdr:row>
      <xdr:rowOff>15240</xdr:rowOff>
    </xdr:from>
    <xdr:to>
      <xdr:col>10</xdr:col>
      <xdr:colOff>518160</xdr:colOff>
      <xdr:row>2</xdr:row>
      <xdr:rowOff>175260</xdr:rowOff>
    </xdr:to>
    <xdr:pic>
      <xdr:nvPicPr>
        <xdr:cNvPr id="6" name="Picture 5">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1"/>
        <a:stretch>
          <a:fillRect/>
        </a:stretch>
      </xdr:blipFill>
      <xdr:spPr>
        <a:xfrm>
          <a:off x="6612255" y="396240"/>
          <a:ext cx="182880" cy="160020"/>
        </a:xfrm>
        <a:prstGeom prst="rect">
          <a:avLst/>
        </a:prstGeom>
      </xdr:spPr>
    </xdr:pic>
    <xdr:clientData/>
  </xdr:twoCellAnchor>
  <xdr:twoCellAnchor editAs="oneCell">
    <xdr:from>
      <xdr:col>11</xdr:col>
      <xdr:colOff>548640</xdr:colOff>
      <xdr:row>2</xdr:row>
      <xdr:rowOff>9006</xdr:rowOff>
    </xdr:from>
    <xdr:to>
      <xdr:col>11</xdr:col>
      <xdr:colOff>679269</xdr:colOff>
      <xdr:row>2</xdr:row>
      <xdr:rowOff>175259</xdr:rowOff>
    </xdr:to>
    <xdr:pic>
      <xdr:nvPicPr>
        <xdr:cNvPr id="7" name="Picture 6">
          <a:extLst>
            <a:ext uri="{FF2B5EF4-FFF2-40B4-BE49-F238E27FC236}">
              <a16:creationId xmlns:a16="http://schemas.microsoft.com/office/drawing/2014/main" id="{00000000-0008-0000-0700-000007000000}"/>
            </a:ext>
          </a:extLst>
        </xdr:cNvPr>
        <xdr:cNvPicPr>
          <a:picLocks noChangeAspect="1"/>
        </xdr:cNvPicPr>
      </xdr:nvPicPr>
      <xdr:blipFill>
        <a:blip xmlns:r="http://schemas.openxmlformats.org/officeDocument/2006/relationships" r:embed="rId2"/>
        <a:stretch>
          <a:fillRect/>
        </a:stretch>
      </xdr:blipFill>
      <xdr:spPr>
        <a:xfrm>
          <a:off x="8540115" y="390006"/>
          <a:ext cx="130629" cy="166253"/>
        </a:xfrm>
        <a:prstGeom prst="rect">
          <a:avLst/>
        </a:prstGeom>
      </xdr:spPr>
    </xdr:pic>
    <xdr:clientData/>
  </xdr:twoCellAnchor>
  <xdr:twoCellAnchor editAs="oneCell">
    <xdr:from>
      <xdr:col>12</xdr:col>
      <xdr:colOff>304801</xdr:colOff>
      <xdr:row>2</xdr:row>
      <xdr:rowOff>7621</xdr:rowOff>
    </xdr:from>
    <xdr:to>
      <xdr:col>12</xdr:col>
      <xdr:colOff>487681</xdr:colOff>
      <xdr:row>2</xdr:row>
      <xdr:rowOff>169399</xdr:rowOff>
    </xdr:to>
    <xdr:pic>
      <xdr:nvPicPr>
        <xdr:cNvPr id="8" name="Picture 7">
          <a:extLst>
            <a:ext uri="{FF2B5EF4-FFF2-40B4-BE49-F238E27FC236}">
              <a16:creationId xmlns:a16="http://schemas.microsoft.com/office/drawing/2014/main" id="{00000000-0008-0000-0700-000008000000}"/>
            </a:ext>
          </a:extLst>
        </xdr:cNvPr>
        <xdr:cNvPicPr>
          <a:picLocks noChangeAspect="1"/>
        </xdr:cNvPicPr>
      </xdr:nvPicPr>
      <xdr:blipFill>
        <a:blip xmlns:r="http://schemas.openxmlformats.org/officeDocument/2006/relationships" r:embed="rId3"/>
        <a:stretch>
          <a:fillRect/>
        </a:stretch>
      </xdr:blipFill>
      <xdr:spPr>
        <a:xfrm>
          <a:off x="10010776" y="388621"/>
          <a:ext cx="182880" cy="16177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114300</xdr:colOff>
          <xdr:row>6</xdr:row>
          <xdr:rowOff>22860</xdr:rowOff>
        </xdr:from>
        <xdr:to>
          <xdr:col>4</xdr:col>
          <xdr:colOff>480060</xdr:colOff>
          <xdr:row>6</xdr:row>
          <xdr:rowOff>152400</xdr:rowOff>
        </xdr:to>
        <xdr:sp macro="" textlink="">
          <xdr:nvSpPr>
            <xdr:cNvPr id="31750" name="Drop Down 6" hidden="1">
              <a:extLst>
                <a:ext uri="{63B3BB69-23CF-44E3-9099-C40C66FF867C}">
                  <a14:compatExt spid="_x0000_s31750"/>
                </a:ext>
                <a:ext uri="{FF2B5EF4-FFF2-40B4-BE49-F238E27FC236}">
                  <a16:creationId xmlns:a16="http://schemas.microsoft.com/office/drawing/2014/main" id="{00000000-0008-0000-0700-0000067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11</xdr:row>
          <xdr:rowOff>76200</xdr:rowOff>
        </xdr:from>
        <xdr:to>
          <xdr:col>4</xdr:col>
          <xdr:colOff>518160</xdr:colOff>
          <xdr:row>11</xdr:row>
          <xdr:rowOff>213360</xdr:rowOff>
        </xdr:to>
        <xdr:sp macro="" textlink="">
          <xdr:nvSpPr>
            <xdr:cNvPr id="31752" name="Drop Down 8" hidden="1">
              <a:extLst>
                <a:ext uri="{63B3BB69-23CF-44E3-9099-C40C66FF867C}">
                  <a14:compatExt spid="_x0000_s31752"/>
                </a:ext>
                <a:ext uri="{FF2B5EF4-FFF2-40B4-BE49-F238E27FC236}">
                  <a16:creationId xmlns:a16="http://schemas.microsoft.com/office/drawing/2014/main" id="{00000000-0008-0000-0700-0000087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25</xdr:row>
          <xdr:rowOff>68580</xdr:rowOff>
        </xdr:from>
        <xdr:to>
          <xdr:col>4</xdr:col>
          <xdr:colOff>518160</xdr:colOff>
          <xdr:row>25</xdr:row>
          <xdr:rowOff>213360</xdr:rowOff>
        </xdr:to>
        <xdr:sp macro="" textlink="">
          <xdr:nvSpPr>
            <xdr:cNvPr id="31753" name="Drop Down 9" hidden="1">
              <a:extLst>
                <a:ext uri="{63B3BB69-23CF-44E3-9099-C40C66FF867C}">
                  <a14:compatExt spid="_x0000_s31753"/>
                </a:ext>
                <a:ext uri="{FF2B5EF4-FFF2-40B4-BE49-F238E27FC236}">
                  <a16:creationId xmlns:a16="http://schemas.microsoft.com/office/drawing/2014/main" id="{00000000-0008-0000-0700-0000097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26</xdr:row>
          <xdr:rowOff>68580</xdr:rowOff>
        </xdr:from>
        <xdr:to>
          <xdr:col>4</xdr:col>
          <xdr:colOff>556260</xdr:colOff>
          <xdr:row>26</xdr:row>
          <xdr:rowOff>213360</xdr:rowOff>
        </xdr:to>
        <xdr:sp macro="" textlink="">
          <xdr:nvSpPr>
            <xdr:cNvPr id="31754" name="Drop Down 10" hidden="1">
              <a:extLst>
                <a:ext uri="{63B3BB69-23CF-44E3-9099-C40C66FF867C}">
                  <a14:compatExt spid="_x0000_s31754"/>
                </a:ext>
                <a:ext uri="{FF2B5EF4-FFF2-40B4-BE49-F238E27FC236}">
                  <a16:creationId xmlns:a16="http://schemas.microsoft.com/office/drawing/2014/main" id="{00000000-0008-0000-0700-00000A7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152400</xdr:colOff>
          <xdr:row>32</xdr:row>
          <xdr:rowOff>38100</xdr:rowOff>
        </xdr:from>
        <xdr:to>
          <xdr:col>4</xdr:col>
          <xdr:colOff>518160</xdr:colOff>
          <xdr:row>32</xdr:row>
          <xdr:rowOff>175260</xdr:rowOff>
        </xdr:to>
        <xdr:sp macro="" textlink="">
          <xdr:nvSpPr>
            <xdr:cNvPr id="15395" name="Drop Down 35" hidden="1">
              <a:extLst>
                <a:ext uri="{63B3BB69-23CF-44E3-9099-C40C66FF867C}">
                  <a14:compatExt spid="_x0000_s15395"/>
                </a:ext>
                <a:ext uri="{FF2B5EF4-FFF2-40B4-BE49-F238E27FC236}">
                  <a16:creationId xmlns:a16="http://schemas.microsoft.com/office/drawing/2014/main" id="{00000000-0008-0000-0800-000023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17</xdr:row>
          <xdr:rowOff>22860</xdr:rowOff>
        </xdr:from>
        <xdr:to>
          <xdr:col>4</xdr:col>
          <xdr:colOff>495300</xdr:colOff>
          <xdr:row>17</xdr:row>
          <xdr:rowOff>160020</xdr:rowOff>
        </xdr:to>
        <xdr:sp macro="" textlink="">
          <xdr:nvSpPr>
            <xdr:cNvPr id="15396" name="Drop Down 36" hidden="1">
              <a:extLst>
                <a:ext uri="{63B3BB69-23CF-44E3-9099-C40C66FF867C}">
                  <a14:compatExt spid="_x0000_s15396"/>
                </a:ext>
                <a:ext uri="{FF2B5EF4-FFF2-40B4-BE49-F238E27FC236}">
                  <a16:creationId xmlns:a16="http://schemas.microsoft.com/office/drawing/2014/main" id="{00000000-0008-0000-0800-000024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xdr:row>
          <xdr:rowOff>22860</xdr:rowOff>
        </xdr:from>
        <xdr:to>
          <xdr:col>4</xdr:col>
          <xdr:colOff>495300</xdr:colOff>
          <xdr:row>6</xdr:row>
          <xdr:rowOff>160020</xdr:rowOff>
        </xdr:to>
        <xdr:sp macro="" textlink="">
          <xdr:nvSpPr>
            <xdr:cNvPr id="15397" name="Drop Down 37" hidden="1">
              <a:extLst>
                <a:ext uri="{63B3BB69-23CF-44E3-9099-C40C66FF867C}">
                  <a14:compatExt spid="_x0000_s15397"/>
                </a:ext>
                <a:ext uri="{FF2B5EF4-FFF2-40B4-BE49-F238E27FC236}">
                  <a16:creationId xmlns:a16="http://schemas.microsoft.com/office/drawing/2014/main" id="{00000000-0008-0000-0800-000025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10</xdr:col>
      <xdr:colOff>335280</xdr:colOff>
      <xdr:row>2</xdr:row>
      <xdr:rowOff>15240</xdr:rowOff>
    </xdr:from>
    <xdr:to>
      <xdr:col>10</xdr:col>
      <xdr:colOff>518160</xdr:colOff>
      <xdr:row>2</xdr:row>
      <xdr:rowOff>175260</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stretch>
          <a:fillRect/>
        </a:stretch>
      </xdr:blipFill>
      <xdr:spPr>
        <a:xfrm>
          <a:off x="6697980" y="381000"/>
          <a:ext cx="182880" cy="160020"/>
        </a:xfrm>
        <a:prstGeom prst="rect">
          <a:avLst/>
        </a:prstGeom>
      </xdr:spPr>
    </xdr:pic>
    <xdr:clientData/>
  </xdr:twoCellAnchor>
  <xdr:twoCellAnchor editAs="oneCell">
    <xdr:from>
      <xdr:col>11</xdr:col>
      <xdr:colOff>548640</xdr:colOff>
      <xdr:row>2</xdr:row>
      <xdr:rowOff>9006</xdr:rowOff>
    </xdr:from>
    <xdr:to>
      <xdr:col>11</xdr:col>
      <xdr:colOff>679269</xdr:colOff>
      <xdr:row>2</xdr:row>
      <xdr:rowOff>175259</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2"/>
        <a:stretch>
          <a:fillRect/>
        </a:stretch>
      </xdr:blipFill>
      <xdr:spPr>
        <a:xfrm>
          <a:off x="8679180" y="374766"/>
          <a:ext cx="130629" cy="166253"/>
        </a:xfrm>
        <a:prstGeom prst="rect">
          <a:avLst/>
        </a:prstGeom>
      </xdr:spPr>
    </xdr:pic>
    <xdr:clientData/>
  </xdr:twoCellAnchor>
  <xdr:twoCellAnchor editAs="oneCell">
    <xdr:from>
      <xdr:col>12</xdr:col>
      <xdr:colOff>304801</xdr:colOff>
      <xdr:row>2</xdr:row>
      <xdr:rowOff>7621</xdr:rowOff>
    </xdr:from>
    <xdr:to>
      <xdr:col>12</xdr:col>
      <xdr:colOff>487681</xdr:colOff>
      <xdr:row>2</xdr:row>
      <xdr:rowOff>169399</xdr:rowOff>
    </xdr:to>
    <xdr:pic>
      <xdr:nvPicPr>
        <xdr:cNvPr id="5" name="Picture 4">
          <a:extLst>
            <a:ext uri="{FF2B5EF4-FFF2-40B4-BE49-F238E27FC236}">
              <a16:creationId xmlns:a16="http://schemas.microsoft.com/office/drawing/2014/main" id="{00000000-0008-0000-0800-000005000000}"/>
            </a:ext>
          </a:extLst>
        </xdr:cNvPr>
        <xdr:cNvPicPr>
          <a:picLocks noChangeAspect="1"/>
        </xdr:cNvPicPr>
      </xdr:nvPicPr>
      <xdr:blipFill>
        <a:blip xmlns:r="http://schemas.openxmlformats.org/officeDocument/2006/relationships" r:embed="rId3"/>
        <a:stretch>
          <a:fillRect/>
        </a:stretch>
      </xdr:blipFill>
      <xdr:spPr>
        <a:xfrm>
          <a:off x="10203181" y="373381"/>
          <a:ext cx="182880" cy="16177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160020</xdr:colOff>
          <xdr:row>31</xdr:row>
          <xdr:rowOff>83820</xdr:rowOff>
        </xdr:from>
        <xdr:to>
          <xdr:col>4</xdr:col>
          <xdr:colOff>525780</xdr:colOff>
          <xdr:row>31</xdr:row>
          <xdr:rowOff>220980</xdr:rowOff>
        </xdr:to>
        <xdr:sp macro="" textlink="">
          <xdr:nvSpPr>
            <xdr:cNvPr id="15405" name="Drop Down 45" hidden="1">
              <a:extLst>
                <a:ext uri="{63B3BB69-23CF-44E3-9099-C40C66FF867C}">
                  <a14:compatExt spid="_x0000_s15405"/>
                </a:ext>
                <a:ext uri="{FF2B5EF4-FFF2-40B4-BE49-F238E27FC236}">
                  <a16:creationId xmlns:a16="http://schemas.microsoft.com/office/drawing/2014/main" id="{00000000-0008-0000-0800-00002D3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rockwellautomation.sharepoint.com/sites/GSM_TechComm/Templates/Unified%20Templates/KB%20to%20LitLib/1756-RM087P-EN-P%20-%201768%20CompactLogix_Compact%20GuardLog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rockwellautomation.sharepoint.com/sites/ArmorStart525ProjectDevelopment2/Shared%20Documents/General/Tech%20Comm/Faults_Alarms_Events/35-RD002A-EN-P_final_draft_03_23_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duction"/>
      <sheetName val="Design Considerations"/>
      <sheetName val="Ladder Instructions"/>
      <sheetName val="GSV SSV Attributes"/>
      <sheetName val="Function Block Diagrams"/>
      <sheetName val="SFC"/>
      <sheetName val="Structured Text"/>
      <sheetName val="Motion Planner"/>
      <sheetName val="Conversions"/>
      <sheetName val="Sheet1"/>
    </sheetNames>
    <sheetDataSet>
      <sheetData sheetId="0" refreshError="1"/>
      <sheetData sheetId="1" refreshError="1"/>
      <sheetData sheetId="2"/>
      <sheetData sheetId="3" refreshError="1"/>
      <sheetData sheetId="4" refreshError="1"/>
      <sheetData sheetId="5"/>
      <sheetData sheetId="6"/>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duction (2)"/>
      <sheetName val="Introduction"/>
      <sheetName val="Event Codes_EDITED"/>
      <sheetName val="Summary of Change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iterature.rockwellautomation.com/idc/groups/literature/documents/um/proces-um100_-en-p.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drawing" Target="../drawings/drawing2.xml"/><Relationship Id="rId5" Type="http://schemas.openxmlformats.org/officeDocument/2006/relationships/printerSettings" Target="../printerSettings/printerSettings5.bin"/><Relationship Id="rId4" Type="http://schemas.openxmlformats.org/officeDocument/2006/relationships/hyperlink" Target="https://literature.rockwellautomation.com/idc/groups/literature/documents/um/proces-um100_-en-p.pdf" TargetMode="Externa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41.xml"/><Relationship Id="rId21" Type="http://schemas.openxmlformats.org/officeDocument/2006/relationships/ctrlProp" Target="../ctrlProps/ctrlProp36.xml"/><Relationship Id="rId42" Type="http://schemas.openxmlformats.org/officeDocument/2006/relationships/ctrlProp" Target="../ctrlProps/ctrlProp57.xml"/><Relationship Id="rId47" Type="http://schemas.openxmlformats.org/officeDocument/2006/relationships/ctrlProp" Target="../ctrlProps/ctrlProp62.xml"/><Relationship Id="rId63" Type="http://schemas.openxmlformats.org/officeDocument/2006/relationships/ctrlProp" Target="../ctrlProps/ctrlProp78.xml"/><Relationship Id="rId68" Type="http://schemas.openxmlformats.org/officeDocument/2006/relationships/ctrlProp" Target="../ctrlProps/ctrlProp83.xml"/><Relationship Id="rId16" Type="http://schemas.openxmlformats.org/officeDocument/2006/relationships/ctrlProp" Target="../ctrlProps/ctrlProp31.xml"/><Relationship Id="rId11" Type="http://schemas.openxmlformats.org/officeDocument/2006/relationships/ctrlProp" Target="../ctrlProps/ctrlProp26.xml"/><Relationship Id="rId24" Type="http://schemas.openxmlformats.org/officeDocument/2006/relationships/ctrlProp" Target="../ctrlProps/ctrlProp39.xml"/><Relationship Id="rId32" Type="http://schemas.openxmlformats.org/officeDocument/2006/relationships/ctrlProp" Target="../ctrlProps/ctrlProp47.xml"/><Relationship Id="rId37" Type="http://schemas.openxmlformats.org/officeDocument/2006/relationships/ctrlProp" Target="../ctrlProps/ctrlProp52.xml"/><Relationship Id="rId40" Type="http://schemas.openxmlformats.org/officeDocument/2006/relationships/ctrlProp" Target="../ctrlProps/ctrlProp55.xml"/><Relationship Id="rId45" Type="http://schemas.openxmlformats.org/officeDocument/2006/relationships/ctrlProp" Target="../ctrlProps/ctrlProp60.xml"/><Relationship Id="rId53" Type="http://schemas.openxmlformats.org/officeDocument/2006/relationships/ctrlProp" Target="../ctrlProps/ctrlProp68.xml"/><Relationship Id="rId58" Type="http://schemas.openxmlformats.org/officeDocument/2006/relationships/ctrlProp" Target="../ctrlProps/ctrlProp73.xml"/><Relationship Id="rId66" Type="http://schemas.openxmlformats.org/officeDocument/2006/relationships/ctrlProp" Target="../ctrlProps/ctrlProp81.xml"/><Relationship Id="rId74" Type="http://schemas.openxmlformats.org/officeDocument/2006/relationships/ctrlProp" Target="../ctrlProps/ctrlProp89.xml"/><Relationship Id="rId79" Type="http://schemas.openxmlformats.org/officeDocument/2006/relationships/ctrlProp" Target="../ctrlProps/ctrlProp94.xml"/><Relationship Id="rId5" Type="http://schemas.openxmlformats.org/officeDocument/2006/relationships/drawing" Target="../drawings/drawing4.xml"/><Relationship Id="rId61" Type="http://schemas.openxmlformats.org/officeDocument/2006/relationships/ctrlProp" Target="../ctrlProps/ctrlProp76.xml"/><Relationship Id="rId19" Type="http://schemas.openxmlformats.org/officeDocument/2006/relationships/ctrlProp" Target="../ctrlProps/ctrlProp34.xml"/><Relationship Id="rId14" Type="http://schemas.openxmlformats.org/officeDocument/2006/relationships/ctrlProp" Target="../ctrlProps/ctrlProp29.xml"/><Relationship Id="rId22" Type="http://schemas.openxmlformats.org/officeDocument/2006/relationships/ctrlProp" Target="../ctrlProps/ctrlProp37.xml"/><Relationship Id="rId27" Type="http://schemas.openxmlformats.org/officeDocument/2006/relationships/ctrlProp" Target="../ctrlProps/ctrlProp42.xml"/><Relationship Id="rId30" Type="http://schemas.openxmlformats.org/officeDocument/2006/relationships/ctrlProp" Target="../ctrlProps/ctrlProp45.xml"/><Relationship Id="rId35" Type="http://schemas.openxmlformats.org/officeDocument/2006/relationships/ctrlProp" Target="../ctrlProps/ctrlProp50.xml"/><Relationship Id="rId43" Type="http://schemas.openxmlformats.org/officeDocument/2006/relationships/ctrlProp" Target="../ctrlProps/ctrlProp58.xml"/><Relationship Id="rId48" Type="http://schemas.openxmlformats.org/officeDocument/2006/relationships/ctrlProp" Target="../ctrlProps/ctrlProp63.xml"/><Relationship Id="rId56" Type="http://schemas.openxmlformats.org/officeDocument/2006/relationships/ctrlProp" Target="../ctrlProps/ctrlProp71.xml"/><Relationship Id="rId64" Type="http://schemas.openxmlformats.org/officeDocument/2006/relationships/ctrlProp" Target="../ctrlProps/ctrlProp79.xml"/><Relationship Id="rId69" Type="http://schemas.openxmlformats.org/officeDocument/2006/relationships/ctrlProp" Target="../ctrlProps/ctrlProp84.xml"/><Relationship Id="rId77" Type="http://schemas.openxmlformats.org/officeDocument/2006/relationships/ctrlProp" Target="../ctrlProps/ctrlProp92.xml"/><Relationship Id="rId8" Type="http://schemas.openxmlformats.org/officeDocument/2006/relationships/ctrlProp" Target="../ctrlProps/ctrlProp23.xml"/><Relationship Id="rId51" Type="http://schemas.openxmlformats.org/officeDocument/2006/relationships/ctrlProp" Target="../ctrlProps/ctrlProp66.xml"/><Relationship Id="rId72" Type="http://schemas.openxmlformats.org/officeDocument/2006/relationships/ctrlProp" Target="../ctrlProps/ctrlProp87.xml"/><Relationship Id="rId80" Type="http://schemas.openxmlformats.org/officeDocument/2006/relationships/ctrlProp" Target="../ctrlProps/ctrlProp95.xml"/><Relationship Id="rId3" Type="http://schemas.openxmlformats.org/officeDocument/2006/relationships/printerSettings" Target="../printerSettings/printerSettings9.bin"/><Relationship Id="rId12" Type="http://schemas.openxmlformats.org/officeDocument/2006/relationships/ctrlProp" Target="../ctrlProps/ctrlProp27.xml"/><Relationship Id="rId17" Type="http://schemas.openxmlformats.org/officeDocument/2006/relationships/ctrlProp" Target="../ctrlProps/ctrlProp32.xml"/><Relationship Id="rId25" Type="http://schemas.openxmlformats.org/officeDocument/2006/relationships/ctrlProp" Target="../ctrlProps/ctrlProp40.xml"/><Relationship Id="rId33" Type="http://schemas.openxmlformats.org/officeDocument/2006/relationships/ctrlProp" Target="../ctrlProps/ctrlProp48.xml"/><Relationship Id="rId38" Type="http://schemas.openxmlformats.org/officeDocument/2006/relationships/ctrlProp" Target="../ctrlProps/ctrlProp53.xml"/><Relationship Id="rId46" Type="http://schemas.openxmlformats.org/officeDocument/2006/relationships/ctrlProp" Target="../ctrlProps/ctrlProp61.xml"/><Relationship Id="rId59" Type="http://schemas.openxmlformats.org/officeDocument/2006/relationships/ctrlProp" Target="../ctrlProps/ctrlProp74.xml"/><Relationship Id="rId67" Type="http://schemas.openxmlformats.org/officeDocument/2006/relationships/ctrlProp" Target="../ctrlProps/ctrlProp82.xml"/><Relationship Id="rId20" Type="http://schemas.openxmlformats.org/officeDocument/2006/relationships/ctrlProp" Target="../ctrlProps/ctrlProp35.xml"/><Relationship Id="rId41" Type="http://schemas.openxmlformats.org/officeDocument/2006/relationships/ctrlProp" Target="../ctrlProps/ctrlProp56.xml"/><Relationship Id="rId54" Type="http://schemas.openxmlformats.org/officeDocument/2006/relationships/ctrlProp" Target="../ctrlProps/ctrlProp69.xml"/><Relationship Id="rId62" Type="http://schemas.openxmlformats.org/officeDocument/2006/relationships/ctrlProp" Target="../ctrlProps/ctrlProp77.xml"/><Relationship Id="rId70" Type="http://schemas.openxmlformats.org/officeDocument/2006/relationships/ctrlProp" Target="../ctrlProps/ctrlProp85.xml"/><Relationship Id="rId75" Type="http://schemas.openxmlformats.org/officeDocument/2006/relationships/ctrlProp" Target="../ctrlProps/ctrlProp90.xml"/><Relationship Id="rId1" Type="http://schemas.openxmlformats.org/officeDocument/2006/relationships/printerSettings" Target="../printerSettings/printerSettings7.bin"/><Relationship Id="rId6" Type="http://schemas.openxmlformats.org/officeDocument/2006/relationships/vmlDrawing" Target="../drawings/vmlDrawing2.vml"/><Relationship Id="rId15" Type="http://schemas.openxmlformats.org/officeDocument/2006/relationships/ctrlProp" Target="../ctrlProps/ctrlProp30.xml"/><Relationship Id="rId23" Type="http://schemas.openxmlformats.org/officeDocument/2006/relationships/ctrlProp" Target="../ctrlProps/ctrlProp38.xml"/><Relationship Id="rId28" Type="http://schemas.openxmlformats.org/officeDocument/2006/relationships/ctrlProp" Target="../ctrlProps/ctrlProp43.xml"/><Relationship Id="rId36" Type="http://schemas.openxmlformats.org/officeDocument/2006/relationships/ctrlProp" Target="../ctrlProps/ctrlProp51.xml"/><Relationship Id="rId49" Type="http://schemas.openxmlformats.org/officeDocument/2006/relationships/ctrlProp" Target="../ctrlProps/ctrlProp64.xml"/><Relationship Id="rId57" Type="http://schemas.openxmlformats.org/officeDocument/2006/relationships/ctrlProp" Target="../ctrlProps/ctrlProp72.xml"/><Relationship Id="rId10" Type="http://schemas.openxmlformats.org/officeDocument/2006/relationships/ctrlProp" Target="../ctrlProps/ctrlProp25.xml"/><Relationship Id="rId31" Type="http://schemas.openxmlformats.org/officeDocument/2006/relationships/ctrlProp" Target="../ctrlProps/ctrlProp46.xml"/><Relationship Id="rId44" Type="http://schemas.openxmlformats.org/officeDocument/2006/relationships/ctrlProp" Target="../ctrlProps/ctrlProp59.xml"/><Relationship Id="rId52" Type="http://schemas.openxmlformats.org/officeDocument/2006/relationships/ctrlProp" Target="../ctrlProps/ctrlProp67.xml"/><Relationship Id="rId60" Type="http://schemas.openxmlformats.org/officeDocument/2006/relationships/ctrlProp" Target="../ctrlProps/ctrlProp75.xml"/><Relationship Id="rId65" Type="http://schemas.openxmlformats.org/officeDocument/2006/relationships/ctrlProp" Target="../ctrlProps/ctrlProp80.xml"/><Relationship Id="rId73" Type="http://schemas.openxmlformats.org/officeDocument/2006/relationships/ctrlProp" Target="../ctrlProps/ctrlProp88.xml"/><Relationship Id="rId78" Type="http://schemas.openxmlformats.org/officeDocument/2006/relationships/ctrlProp" Target="../ctrlProps/ctrlProp93.xml"/><Relationship Id="rId4" Type="http://schemas.openxmlformats.org/officeDocument/2006/relationships/printerSettings" Target="../printerSettings/printerSettings10.bin"/><Relationship Id="rId9" Type="http://schemas.openxmlformats.org/officeDocument/2006/relationships/ctrlProp" Target="../ctrlProps/ctrlProp24.xml"/><Relationship Id="rId13" Type="http://schemas.openxmlformats.org/officeDocument/2006/relationships/ctrlProp" Target="../ctrlProps/ctrlProp28.xml"/><Relationship Id="rId18" Type="http://schemas.openxmlformats.org/officeDocument/2006/relationships/ctrlProp" Target="../ctrlProps/ctrlProp33.xml"/><Relationship Id="rId39" Type="http://schemas.openxmlformats.org/officeDocument/2006/relationships/ctrlProp" Target="../ctrlProps/ctrlProp54.xml"/><Relationship Id="rId34" Type="http://schemas.openxmlformats.org/officeDocument/2006/relationships/ctrlProp" Target="../ctrlProps/ctrlProp49.xml"/><Relationship Id="rId50" Type="http://schemas.openxmlformats.org/officeDocument/2006/relationships/ctrlProp" Target="../ctrlProps/ctrlProp65.xml"/><Relationship Id="rId55" Type="http://schemas.openxmlformats.org/officeDocument/2006/relationships/ctrlProp" Target="../ctrlProps/ctrlProp70.xml"/><Relationship Id="rId76" Type="http://schemas.openxmlformats.org/officeDocument/2006/relationships/ctrlProp" Target="../ctrlProps/ctrlProp91.xml"/><Relationship Id="rId7" Type="http://schemas.openxmlformats.org/officeDocument/2006/relationships/ctrlProp" Target="../ctrlProps/ctrlProp22.xml"/><Relationship Id="rId71" Type="http://schemas.openxmlformats.org/officeDocument/2006/relationships/ctrlProp" Target="../ctrlProps/ctrlProp86.xml"/><Relationship Id="rId2" Type="http://schemas.openxmlformats.org/officeDocument/2006/relationships/printerSettings" Target="../printerSettings/printerSettings8.bin"/><Relationship Id="rId29" Type="http://schemas.openxmlformats.org/officeDocument/2006/relationships/ctrlProp" Target="../ctrlProps/ctrlProp4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97.xml"/><Relationship Id="rId13" Type="http://schemas.openxmlformats.org/officeDocument/2006/relationships/ctrlProp" Target="../ctrlProps/ctrlProp102.xml"/><Relationship Id="rId18" Type="http://schemas.openxmlformats.org/officeDocument/2006/relationships/ctrlProp" Target="../ctrlProps/ctrlProp107.xml"/><Relationship Id="rId26" Type="http://schemas.openxmlformats.org/officeDocument/2006/relationships/ctrlProp" Target="../ctrlProps/ctrlProp115.xml"/><Relationship Id="rId3" Type="http://schemas.openxmlformats.org/officeDocument/2006/relationships/printerSettings" Target="../printerSettings/printerSettings13.bin"/><Relationship Id="rId21" Type="http://schemas.openxmlformats.org/officeDocument/2006/relationships/ctrlProp" Target="../ctrlProps/ctrlProp110.xml"/><Relationship Id="rId7" Type="http://schemas.openxmlformats.org/officeDocument/2006/relationships/ctrlProp" Target="../ctrlProps/ctrlProp96.xml"/><Relationship Id="rId12" Type="http://schemas.openxmlformats.org/officeDocument/2006/relationships/ctrlProp" Target="../ctrlProps/ctrlProp101.xml"/><Relationship Id="rId17" Type="http://schemas.openxmlformats.org/officeDocument/2006/relationships/ctrlProp" Target="../ctrlProps/ctrlProp106.xml"/><Relationship Id="rId25" Type="http://schemas.openxmlformats.org/officeDocument/2006/relationships/ctrlProp" Target="../ctrlProps/ctrlProp114.xml"/><Relationship Id="rId2" Type="http://schemas.openxmlformats.org/officeDocument/2006/relationships/printerSettings" Target="../printerSettings/printerSettings12.bin"/><Relationship Id="rId16" Type="http://schemas.openxmlformats.org/officeDocument/2006/relationships/ctrlProp" Target="../ctrlProps/ctrlProp105.xml"/><Relationship Id="rId20" Type="http://schemas.openxmlformats.org/officeDocument/2006/relationships/ctrlProp" Target="../ctrlProps/ctrlProp109.xml"/><Relationship Id="rId1" Type="http://schemas.openxmlformats.org/officeDocument/2006/relationships/printerSettings" Target="../printerSettings/printerSettings11.bin"/><Relationship Id="rId6" Type="http://schemas.openxmlformats.org/officeDocument/2006/relationships/vmlDrawing" Target="../drawings/vmlDrawing3.vml"/><Relationship Id="rId11" Type="http://schemas.openxmlformats.org/officeDocument/2006/relationships/ctrlProp" Target="../ctrlProps/ctrlProp100.xml"/><Relationship Id="rId24" Type="http://schemas.openxmlformats.org/officeDocument/2006/relationships/ctrlProp" Target="../ctrlProps/ctrlProp113.xml"/><Relationship Id="rId5" Type="http://schemas.openxmlformats.org/officeDocument/2006/relationships/drawing" Target="../drawings/drawing5.xml"/><Relationship Id="rId15" Type="http://schemas.openxmlformats.org/officeDocument/2006/relationships/ctrlProp" Target="../ctrlProps/ctrlProp104.xml"/><Relationship Id="rId23" Type="http://schemas.openxmlformats.org/officeDocument/2006/relationships/ctrlProp" Target="../ctrlProps/ctrlProp112.xml"/><Relationship Id="rId10" Type="http://schemas.openxmlformats.org/officeDocument/2006/relationships/ctrlProp" Target="../ctrlProps/ctrlProp99.xml"/><Relationship Id="rId19" Type="http://schemas.openxmlformats.org/officeDocument/2006/relationships/ctrlProp" Target="../ctrlProps/ctrlProp108.xml"/><Relationship Id="rId4" Type="http://schemas.openxmlformats.org/officeDocument/2006/relationships/printerSettings" Target="../printerSettings/printerSettings14.bin"/><Relationship Id="rId9" Type="http://schemas.openxmlformats.org/officeDocument/2006/relationships/ctrlProp" Target="../ctrlProps/ctrlProp98.xml"/><Relationship Id="rId14" Type="http://schemas.openxmlformats.org/officeDocument/2006/relationships/ctrlProp" Target="../ctrlProps/ctrlProp103.xml"/><Relationship Id="rId22" Type="http://schemas.openxmlformats.org/officeDocument/2006/relationships/ctrlProp" Target="../ctrlProps/ctrlProp111.xml"/><Relationship Id="rId27" Type="http://schemas.openxmlformats.org/officeDocument/2006/relationships/ctrlProp" Target="../ctrlProps/ctrlProp11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18.xml"/><Relationship Id="rId13" Type="http://schemas.openxmlformats.org/officeDocument/2006/relationships/ctrlProp" Target="../ctrlProps/ctrlProp123.xml"/><Relationship Id="rId18" Type="http://schemas.openxmlformats.org/officeDocument/2006/relationships/ctrlProp" Target="../ctrlProps/ctrlProp128.xml"/><Relationship Id="rId3" Type="http://schemas.openxmlformats.org/officeDocument/2006/relationships/printerSettings" Target="../printerSettings/printerSettings17.bin"/><Relationship Id="rId7" Type="http://schemas.openxmlformats.org/officeDocument/2006/relationships/ctrlProp" Target="../ctrlProps/ctrlProp117.xml"/><Relationship Id="rId12" Type="http://schemas.openxmlformats.org/officeDocument/2006/relationships/ctrlProp" Target="../ctrlProps/ctrlProp122.xml"/><Relationship Id="rId17" Type="http://schemas.openxmlformats.org/officeDocument/2006/relationships/ctrlProp" Target="../ctrlProps/ctrlProp127.xml"/><Relationship Id="rId2" Type="http://schemas.openxmlformats.org/officeDocument/2006/relationships/printerSettings" Target="../printerSettings/printerSettings16.bin"/><Relationship Id="rId16" Type="http://schemas.openxmlformats.org/officeDocument/2006/relationships/ctrlProp" Target="../ctrlProps/ctrlProp126.xml"/><Relationship Id="rId20" Type="http://schemas.openxmlformats.org/officeDocument/2006/relationships/ctrlProp" Target="../ctrlProps/ctrlProp130.xml"/><Relationship Id="rId1" Type="http://schemas.openxmlformats.org/officeDocument/2006/relationships/printerSettings" Target="../printerSettings/printerSettings15.bin"/><Relationship Id="rId6" Type="http://schemas.openxmlformats.org/officeDocument/2006/relationships/vmlDrawing" Target="../drawings/vmlDrawing4.vml"/><Relationship Id="rId11" Type="http://schemas.openxmlformats.org/officeDocument/2006/relationships/ctrlProp" Target="../ctrlProps/ctrlProp121.xml"/><Relationship Id="rId5" Type="http://schemas.openxmlformats.org/officeDocument/2006/relationships/drawing" Target="../drawings/drawing6.xml"/><Relationship Id="rId15" Type="http://schemas.openxmlformats.org/officeDocument/2006/relationships/ctrlProp" Target="../ctrlProps/ctrlProp125.xml"/><Relationship Id="rId10" Type="http://schemas.openxmlformats.org/officeDocument/2006/relationships/ctrlProp" Target="../ctrlProps/ctrlProp120.xml"/><Relationship Id="rId19" Type="http://schemas.openxmlformats.org/officeDocument/2006/relationships/ctrlProp" Target="../ctrlProps/ctrlProp129.xml"/><Relationship Id="rId4" Type="http://schemas.openxmlformats.org/officeDocument/2006/relationships/printerSettings" Target="../printerSettings/printerSettings18.bin"/><Relationship Id="rId9" Type="http://schemas.openxmlformats.org/officeDocument/2006/relationships/ctrlProp" Target="../ctrlProps/ctrlProp119.xml"/><Relationship Id="rId14" Type="http://schemas.openxmlformats.org/officeDocument/2006/relationships/ctrlProp" Target="../ctrlProps/ctrlProp124.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32.xml"/><Relationship Id="rId13" Type="http://schemas.openxmlformats.org/officeDocument/2006/relationships/ctrlProp" Target="../ctrlProps/ctrlProp137.xml"/><Relationship Id="rId18" Type="http://schemas.openxmlformats.org/officeDocument/2006/relationships/ctrlProp" Target="../ctrlProps/ctrlProp142.xml"/><Relationship Id="rId3" Type="http://schemas.openxmlformats.org/officeDocument/2006/relationships/printerSettings" Target="../printerSettings/printerSettings21.bin"/><Relationship Id="rId21" Type="http://schemas.openxmlformats.org/officeDocument/2006/relationships/ctrlProp" Target="../ctrlProps/ctrlProp145.xml"/><Relationship Id="rId7" Type="http://schemas.openxmlformats.org/officeDocument/2006/relationships/ctrlProp" Target="../ctrlProps/ctrlProp131.xml"/><Relationship Id="rId12" Type="http://schemas.openxmlformats.org/officeDocument/2006/relationships/ctrlProp" Target="../ctrlProps/ctrlProp136.xml"/><Relationship Id="rId17" Type="http://schemas.openxmlformats.org/officeDocument/2006/relationships/ctrlProp" Target="../ctrlProps/ctrlProp141.xml"/><Relationship Id="rId2" Type="http://schemas.openxmlformats.org/officeDocument/2006/relationships/printerSettings" Target="../printerSettings/printerSettings20.bin"/><Relationship Id="rId16" Type="http://schemas.openxmlformats.org/officeDocument/2006/relationships/ctrlProp" Target="../ctrlProps/ctrlProp140.xml"/><Relationship Id="rId20" Type="http://schemas.openxmlformats.org/officeDocument/2006/relationships/ctrlProp" Target="../ctrlProps/ctrlProp144.xml"/><Relationship Id="rId1" Type="http://schemas.openxmlformats.org/officeDocument/2006/relationships/printerSettings" Target="../printerSettings/printerSettings19.bin"/><Relationship Id="rId6" Type="http://schemas.openxmlformats.org/officeDocument/2006/relationships/vmlDrawing" Target="../drawings/vmlDrawing5.vml"/><Relationship Id="rId11" Type="http://schemas.openxmlformats.org/officeDocument/2006/relationships/ctrlProp" Target="../ctrlProps/ctrlProp135.xml"/><Relationship Id="rId5" Type="http://schemas.openxmlformats.org/officeDocument/2006/relationships/drawing" Target="../drawings/drawing7.xml"/><Relationship Id="rId15" Type="http://schemas.openxmlformats.org/officeDocument/2006/relationships/ctrlProp" Target="../ctrlProps/ctrlProp139.xml"/><Relationship Id="rId10" Type="http://schemas.openxmlformats.org/officeDocument/2006/relationships/ctrlProp" Target="../ctrlProps/ctrlProp134.xml"/><Relationship Id="rId19" Type="http://schemas.openxmlformats.org/officeDocument/2006/relationships/ctrlProp" Target="../ctrlProps/ctrlProp143.xml"/><Relationship Id="rId4" Type="http://schemas.openxmlformats.org/officeDocument/2006/relationships/printerSettings" Target="../printerSettings/printerSettings22.bin"/><Relationship Id="rId9" Type="http://schemas.openxmlformats.org/officeDocument/2006/relationships/ctrlProp" Target="../ctrlProps/ctrlProp133.xml"/><Relationship Id="rId14" Type="http://schemas.openxmlformats.org/officeDocument/2006/relationships/ctrlProp" Target="../ctrlProps/ctrlProp138.xml"/><Relationship Id="rId22" Type="http://schemas.openxmlformats.org/officeDocument/2006/relationships/ctrlProp" Target="../ctrlProps/ctrlProp14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trlProp" Target="../ctrlProps/ctrlProp150.xml"/><Relationship Id="rId2" Type="http://schemas.openxmlformats.org/officeDocument/2006/relationships/drawing" Target="../drawings/drawing8.xml"/><Relationship Id="rId1" Type="http://schemas.openxmlformats.org/officeDocument/2006/relationships/printerSettings" Target="../printerSettings/printerSettings23.bin"/><Relationship Id="rId6" Type="http://schemas.openxmlformats.org/officeDocument/2006/relationships/ctrlProp" Target="../ctrlProps/ctrlProp149.xml"/><Relationship Id="rId5" Type="http://schemas.openxmlformats.org/officeDocument/2006/relationships/ctrlProp" Target="../ctrlProps/ctrlProp148.xml"/><Relationship Id="rId4" Type="http://schemas.openxmlformats.org/officeDocument/2006/relationships/ctrlProp" Target="../ctrlProps/ctrlProp147.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52.xml"/><Relationship Id="rId3" Type="http://schemas.openxmlformats.org/officeDocument/2006/relationships/printerSettings" Target="../printerSettings/printerSettings26.bin"/><Relationship Id="rId7" Type="http://schemas.openxmlformats.org/officeDocument/2006/relationships/ctrlProp" Target="../ctrlProps/ctrlProp151.xml"/><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6" Type="http://schemas.openxmlformats.org/officeDocument/2006/relationships/vmlDrawing" Target="../drawings/vmlDrawing7.vml"/><Relationship Id="rId5" Type="http://schemas.openxmlformats.org/officeDocument/2006/relationships/drawing" Target="../drawings/drawing9.xml"/><Relationship Id="rId10" Type="http://schemas.openxmlformats.org/officeDocument/2006/relationships/ctrlProp" Target="../ctrlProps/ctrlProp154.xml"/><Relationship Id="rId4" Type="http://schemas.openxmlformats.org/officeDocument/2006/relationships/printerSettings" Target="../printerSettings/printerSettings27.bin"/><Relationship Id="rId9" Type="http://schemas.openxmlformats.org/officeDocument/2006/relationships/ctrlProp" Target="../ctrlProps/ctrlProp15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54485-0AB4-4F59-A3F2-A4C41FECA610}">
  <sheetPr>
    <pageSetUpPr fitToPage="1"/>
  </sheetPr>
  <dimension ref="A1:I25"/>
  <sheetViews>
    <sheetView showGridLines="0" tabSelected="1" showRuler="0" zoomScaleNormal="100" zoomScalePageLayoutView="90" workbookViewId="0">
      <selection activeCell="E11" sqref="E11"/>
    </sheetView>
  </sheetViews>
  <sheetFormatPr defaultColWidth="8.88671875" defaultRowHeight="13.2" x14ac:dyDescent="0.3"/>
  <cols>
    <col min="1" max="1" width="28" style="108" customWidth="1"/>
    <col min="2" max="3" width="15.6640625" style="108" customWidth="1"/>
    <col min="4" max="4" width="33.88671875" style="108" customWidth="1"/>
    <col min="5" max="5" width="30.6640625" style="108" customWidth="1"/>
    <col min="6" max="7" width="15.6640625" style="108" customWidth="1"/>
    <col min="8" max="8" width="20.6640625" style="108" customWidth="1"/>
    <col min="9" max="9" width="26.6640625" style="108" customWidth="1"/>
    <col min="10" max="16384" width="8.88671875" style="108"/>
  </cols>
  <sheetData>
    <row r="1" spans="1:9" ht="45" customHeight="1" x14ac:dyDescent="0.3">
      <c r="A1" s="125" t="s">
        <v>431</v>
      </c>
      <c r="B1" s="125"/>
      <c r="C1" s="125"/>
      <c r="D1" s="125"/>
      <c r="E1" s="125"/>
      <c r="F1" s="125"/>
      <c r="G1" s="125"/>
      <c r="H1" s="125"/>
      <c r="I1" s="125"/>
    </row>
    <row r="2" spans="1:9" ht="20.100000000000001" customHeight="1" x14ac:dyDescent="0.3">
      <c r="A2" s="109"/>
      <c r="B2" s="109"/>
      <c r="C2" s="109"/>
    </row>
    <row r="3" spans="1:9" ht="15" x14ac:dyDescent="0.3">
      <c r="A3" s="110"/>
      <c r="B3" s="111"/>
      <c r="D3" s="111"/>
      <c r="E3" s="111"/>
      <c r="F3" s="111"/>
      <c r="G3" s="111"/>
      <c r="H3" s="111"/>
      <c r="I3" s="111"/>
    </row>
    <row r="4" spans="1:9" ht="27.6" customHeight="1" x14ac:dyDescent="0.3">
      <c r="A4" s="126" t="s">
        <v>420</v>
      </c>
      <c r="B4" s="129" t="s">
        <v>424</v>
      </c>
      <c r="C4" s="129"/>
      <c r="D4" s="129"/>
      <c r="E4" s="129"/>
      <c r="F4" s="129"/>
      <c r="G4" s="129"/>
      <c r="H4" s="129"/>
      <c r="I4" s="129"/>
    </row>
    <row r="5" spans="1:9" ht="28.2" customHeight="1" x14ac:dyDescent="0.3">
      <c r="A5" s="127"/>
      <c r="B5" s="130" t="s">
        <v>432</v>
      </c>
      <c r="C5" s="130"/>
      <c r="D5" s="130"/>
      <c r="E5" s="130"/>
      <c r="F5" s="130"/>
      <c r="G5" s="130"/>
      <c r="H5" s="130"/>
      <c r="I5" s="130"/>
    </row>
    <row r="6" spans="1:9" ht="27.6" customHeight="1" x14ac:dyDescent="0.3">
      <c r="A6" s="128"/>
      <c r="B6" s="131" t="s">
        <v>425</v>
      </c>
      <c r="C6" s="131"/>
      <c r="D6" s="131"/>
      <c r="E6" s="131"/>
      <c r="F6" s="131"/>
      <c r="G6" s="131"/>
      <c r="H6" s="131"/>
      <c r="I6" s="131"/>
    </row>
    <row r="7" spans="1:9" ht="19.5" customHeight="1" x14ac:dyDescent="0.3">
      <c r="A7" s="112"/>
      <c r="B7" s="113"/>
      <c r="C7" s="113"/>
      <c r="D7" s="113"/>
      <c r="E7" s="113"/>
      <c r="F7" s="113"/>
      <c r="G7" s="113"/>
      <c r="H7" s="113"/>
      <c r="I7" s="113"/>
    </row>
    <row r="8" spans="1:9" ht="18" customHeight="1" x14ac:dyDescent="0.3">
      <c r="A8" s="132" t="s">
        <v>421</v>
      </c>
      <c r="B8" s="122"/>
      <c r="C8" s="122"/>
      <c r="D8" s="122"/>
      <c r="E8" s="122"/>
      <c r="F8" s="122"/>
      <c r="G8" s="122"/>
      <c r="H8" s="122"/>
      <c r="I8" s="122"/>
    </row>
    <row r="10" spans="1:9" ht="13.8" x14ac:dyDescent="0.3">
      <c r="A10" s="121" t="s">
        <v>422</v>
      </c>
      <c r="B10" s="122"/>
      <c r="C10" s="122"/>
      <c r="D10" s="122"/>
      <c r="E10" s="122"/>
      <c r="F10" s="122"/>
      <c r="G10" s="122"/>
      <c r="H10" s="122"/>
      <c r="I10" s="122"/>
    </row>
    <row r="11" spans="1:9" ht="17.399999999999999" x14ac:dyDescent="0.3">
      <c r="A11" s="114"/>
      <c r="B11" s="115"/>
      <c r="C11" s="115"/>
    </row>
    <row r="12" spans="1:9" ht="56.25" customHeight="1" x14ac:dyDescent="0.3">
      <c r="A12" s="123" t="s">
        <v>423</v>
      </c>
      <c r="B12" s="124"/>
      <c r="C12" s="124"/>
      <c r="D12" s="124"/>
      <c r="E12" s="124"/>
      <c r="F12" s="124"/>
      <c r="G12" s="124"/>
      <c r="H12" s="124"/>
      <c r="I12" s="124"/>
    </row>
    <row r="13" spans="1:9" ht="15" x14ac:dyDescent="0.3">
      <c r="A13" s="116"/>
    </row>
    <row r="18" spans="1:9" ht="180" customHeight="1" x14ac:dyDescent="0.3">
      <c r="A18" s="122"/>
      <c r="B18" s="122"/>
      <c r="C18" s="122"/>
      <c r="D18" s="122"/>
      <c r="E18" s="122"/>
      <c r="F18" s="122"/>
      <c r="G18" s="122"/>
      <c r="H18" s="122"/>
      <c r="I18" s="122"/>
    </row>
    <row r="25" spans="1:9" x14ac:dyDescent="0.3">
      <c r="A25" s="117"/>
      <c r="B25" s="117"/>
      <c r="C25" s="117"/>
      <c r="D25" s="117"/>
      <c r="E25" s="117"/>
      <c r="F25" s="117"/>
      <c r="G25" s="117"/>
      <c r="H25" s="117"/>
      <c r="I25" s="117"/>
    </row>
  </sheetData>
  <mergeCells count="9">
    <mergeCell ref="A10:I10"/>
    <mergeCell ref="A12:I12"/>
    <mergeCell ref="A18:I18"/>
    <mergeCell ref="A1:I1"/>
    <mergeCell ref="A4:A6"/>
    <mergeCell ref="B4:I4"/>
    <mergeCell ref="B5:I5"/>
    <mergeCell ref="B6:I6"/>
    <mergeCell ref="A8:I8"/>
  </mergeCells>
  <hyperlinks>
    <hyperlink ref="B6:I6" r:id="rId1" display="PROCES-UM100" xr:uid="{D361E947-3B6A-41CF-9871-FDF1E986B661}"/>
  </hyperlinks>
  <pageMargins left="0.25" right="0.25" top="0.75" bottom="0.75" header="0.3" footer="0.3"/>
  <pageSetup paperSize="3" scale="63" orientation="landscape" r:id="rId2"/>
  <headerFooter scaleWithDoc="0" alignWithMargins="0">
    <oddHeader>&amp;Rpub number</oddHeader>
    <oddFooter>&amp;Lpub number - date
Supersedes Publication pub number - date&amp;RCopyright © 2021 Rockwell Automation Inc. All Rights Reserved. Printed in USA.</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D67C6-9571-4302-B08A-093B795AAB16}">
  <sheetPr>
    <pageSetUpPr fitToPage="1"/>
  </sheetPr>
  <dimension ref="A2:C6"/>
  <sheetViews>
    <sheetView workbookViewId="0">
      <selection activeCell="C11" sqref="C11"/>
    </sheetView>
  </sheetViews>
  <sheetFormatPr defaultRowHeight="14.4" x14ac:dyDescent="0.3"/>
  <cols>
    <col min="2" max="2" width="18.6640625" style="120" customWidth="1"/>
    <col min="3" max="3" width="53.33203125" style="107" customWidth="1"/>
  </cols>
  <sheetData>
    <row r="2" spans="1:3" x14ac:dyDescent="0.3">
      <c r="B2" s="377" t="s">
        <v>426</v>
      </c>
      <c r="C2" s="377"/>
    </row>
    <row r="4" spans="1:3" x14ac:dyDescent="0.3">
      <c r="B4" s="119" t="s">
        <v>11</v>
      </c>
      <c r="C4" s="118" t="s">
        <v>427</v>
      </c>
    </row>
    <row r="6" spans="1:3" x14ac:dyDescent="0.3">
      <c r="A6" t="s">
        <v>428</v>
      </c>
      <c r="B6" s="120" t="s">
        <v>430</v>
      </c>
      <c r="C6" s="107" t="s">
        <v>429</v>
      </c>
    </row>
  </sheetData>
  <mergeCells count="1">
    <mergeCell ref="B2:C2"/>
  </mergeCells>
  <pageMargins left="0.7" right="0.7" top="0.75" bottom="0.75" header="0.3" footer="0.3"/>
  <pageSetup paperSize="17" fitToHeight="0" orientation="landscape" r:id="rId1"/>
  <headerFooter>
    <oddFooter xml:space="preserve">&amp;L_x000D_&amp;1#&amp;"Calibri"&amp;8&amp;K000000   Rockwell Automation Company 'Public'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5"/>
  <sheetViews>
    <sheetView workbookViewId="0">
      <selection activeCell="H20" sqref="H20"/>
    </sheetView>
  </sheetViews>
  <sheetFormatPr defaultRowHeight="14.4" x14ac:dyDescent="0.3"/>
  <cols>
    <col min="2" max="2" width="10.109375" bestFit="1" customWidth="1"/>
    <col min="3" max="3" width="12.5546875" bestFit="1" customWidth="1"/>
    <col min="5" max="5" width="24.33203125" bestFit="1" customWidth="1"/>
    <col min="8" max="8" width="18" customWidth="1"/>
  </cols>
  <sheetData>
    <row r="1" spans="1:8" x14ac:dyDescent="0.3">
      <c r="B1" t="s">
        <v>22</v>
      </c>
      <c r="C1" t="s">
        <v>27</v>
      </c>
      <c r="D1" t="s">
        <v>28</v>
      </c>
      <c r="E1" t="s">
        <v>29</v>
      </c>
      <c r="F1" t="s">
        <v>46</v>
      </c>
      <c r="H1" t="s">
        <v>95</v>
      </c>
    </row>
    <row r="2" spans="1:8" x14ac:dyDescent="0.3">
      <c r="A2">
        <v>1</v>
      </c>
    </row>
    <row r="3" spans="1:8" x14ac:dyDescent="0.3">
      <c r="A3">
        <v>2</v>
      </c>
      <c r="B3" t="s">
        <v>20</v>
      </c>
      <c r="C3" s="1">
        <v>0.05</v>
      </c>
      <c r="D3" s="1">
        <v>0.1</v>
      </c>
      <c r="E3" t="s">
        <v>30</v>
      </c>
      <c r="F3">
        <v>100</v>
      </c>
      <c r="H3" t="s">
        <v>101</v>
      </c>
    </row>
    <row r="4" spans="1:8" x14ac:dyDescent="0.3">
      <c r="A4">
        <v>3</v>
      </c>
      <c r="B4" t="s">
        <v>21</v>
      </c>
      <c r="C4" s="1">
        <v>0.1</v>
      </c>
      <c r="D4" s="1">
        <v>0.25</v>
      </c>
      <c r="E4" t="s">
        <v>34</v>
      </c>
      <c r="F4">
        <v>250</v>
      </c>
      <c r="H4" t="s">
        <v>96</v>
      </c>
    </row>
    <row r="5" spans="1:8" x14ac:dyDescent="0.3">
      <c r="B5" t="s">
        <v>101</v>
      </c>
      <c r="C5" s="1">
        <v>0.25</v>
      </c>
      <c r="D5" s="1">
        <v>0.5</v>
      </c>
      <c r="E5" t="s">
        <v>36</v>
      </c>
      <c r="F5" t="s">
        <v>47</v>
      </c>
      <c r="H5" t="s">
        <v>97</v>
      </c>
    </row>
    <row r="6" spans="1:8" x14ac:dyDescent="0.3">
      <c r="B6" t="s">
        <v>22</v>
      </c>
      <c r="C6" s="1">
        <v>0.5</v>
      </c>
      <c r="D6">
        <v>1</v>
      </c>
      <c r="E6" t="s">
        <v>35</v>
      </c>
    </row>
    <row r="7" spans="1:8" x14ac:dyDescent="0.3">
      <c r="A7">
        <v>1</v>
      </c>
      <c r="C7">
        <v>1</v>
      </c>
      <c r="D7">
        <v>2</v>
      </c>
      <c r="E7" t="s">
        <v>406</v>
      </c>
    </row>
    <row r="8" spans="1:8" x14ac:dyDescent="0.3">
      <c r="A8">
        <v>2</v>
      </c>
      <c r="B8" t="s">
        <v>86</v>
      </c>
      <c r="C8">
        <v>2</v>
      </c>
      <c r="D8">
        <v>5</v>
      </c>
      <c r="E8" t="s">
        <v>31</v>
      </c>
    </row>
    <row r="9" spans="1:8" x14ac:dyDescent="0.3">
      <c r="A9">
        <v>3</v>
      </c>
      <c r="B9" t="s">
        <v>87</v>
      </c>
      <c r="C9">
        <v>5</v>
      </c>
      <c r="D9">
        <v>10</v>
      </c>
      <c r="E9" t="s">
        <v>32</v>
      </c>
    </row>
    <row r="10" spans="1:8" x14ac:dyDescent="0.3">
      <c r="C10">
        <v>10</v>
      </c>
      <c r="D10">
        <v>20</v>
      </c>
      <c r="E10" t="s">
        <v>33</v>
      </c>
    </row>
    <row r="11" spans="1:8" x14ac:dyDescent="0.3">
      <c r="B11" t="s">
        <v>22</v>
      </c>
      <c r="C11">
        <v>60</v>
      </c>
      <c r="D11">
        <v>30</v>
      </c>
      <c r="E11" t="s">
        <v>39</v>
      </c>
    </row>
    <row r="12" spans="1:8" x14ac:dyDescent="0.3">
      <c r="A12">
        <v>1</v>
      </c>
      <c r="C12">
        <v>120</v>
      </c>
      <c r="D12">
        <v>60</v>
      </c>
      <c r="E12" t="s">
        <v>38</v>
      </c>
    </row>
    <row r="13" spans="1:8" x14ac:dyDescent="0.3">
      <c r="A13">
        <v>2</v>
      </c>
      <c r="B13" t="s">
        <v>101</v>
      </c>
      <c r="D13">
        <v>120</v>
      </c>
      <c r="E13" t="s">
        <v>37</v>
      </c>
    </row>
    <row r="14" spans="1:8" x14ac:dyDescent="0.3">
      <c r="A14">
        <v>3</v>
      </c>
      <c r="B14" t="s">
        <v>20</v>
      </c>
    </row>
    <row r="15" spans="1:8" x14ac:dyDescent="0.3">
      <c r="A15">
        <v>4</v>
      </c>
      <c r="B15" t="s">
        <v>21</v>
      </c>
    </row>
  </sheetData>
  <customSheetViews>
    <customSheetView guid="{CDDD0C3E-8928-4D2A-917C-71CC25CA6F28}" state="hidden">
      <selection activeCell="D18" sqref="D18"/>
      <pageMargins left="0.7" right="0.7" top="0.75" bottom="0.75" header="0.3" footer="0.3"/>
    </customSheetView>
    <customSheetView guid="{95C85071-8182-49BD-8AA1-DA5AA1A77221}" state="hidden">
      <selection activeCell="D18" sqref="D18"/>
      <pageMargins left="0.7" right="0.7" top="0.75" bottom="0.75" header="0.3" footer="0.3"/>
    </customSheetView>
    <customSheetView guid="{48D2956F-E672-49EE-ACD4-5F86CC544F00}" state="hidden">
      <selection activeCell="D18" sqref="D18"/>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3:J21"/>
  <sheetViews>
    <sheetView topLeftCell="A3" workbookViewId="0">
      <selection activeCell="B18" sqref="B18:G18"/>
    </sheetView>
  </sheetViews>
  <sheetFormatPr defaultRowHeight="14.4" x14ac:dyDescent="0.3"/>
  <cols>
    <col min="1" max="5" width="15.6640625" customWidth="1"/>
    <col min="6" max="6" width="18.88671875" customWidth="1"/>
    <col min="7" max="10" width="15.6640625" customWidth="1"/>
  </cols>
  <sheetData>
    <row r="3" spans="1:10" x14ac:dyDescent="0.3">
      <c r="A3" s="136" t="s">
        <v>186</v>
      </c>
      <c r="B3" s="132"/>
      <c r="C3" s="132"/>
      <c r="D3" s="132"/>
      <c r="E3" s="132"/>
      <c r="F3" s="132"/>
      <c r="G3" s="132"/>
      <c r="H3" s="132"/>
      <c r="I3" s="132"/>
      <c r="J3" s="132"/>
    </row>
    <row r="4" spans="1:10" x14ac:dyDescent="0.3">
      <c r="A4" s="137" t="s">
        <v>293</v>
      </c>
      <c r="B4" s="137"/>
      <c r="C4" s="137"/>
      <c r="D4" s="137"/>
      <c r="E4" s="137"/>
      <c r="F4" s="137"/>
      <c r="G4" s="137"/>
      <c r="H4" s="52"/>
      <c r="I4" s="52"/>
      <c r="J4" s="52"/>
    </row>
    <row r="7" spans="1:10" x14ac:dyDescent="0.3">
      <c r="A7" s="135" t="s">
        <v>187</v>
      </c>
      <c r="B7" s="135"/>
      <c r="C7" s="135"/>
      <c r="D7" s="135"/>
      <c r="E7" s="135"/>
      <c r="F7" s="135"/>
    </row>
    <row r="8" spans="1:10" x14ac:dyDescent="0.3">
      <c r="A8" s="50" t="s">
        <v>188</v>
      </c>
      <c r="B8" s="50" t="s">
        <v>189</v>
      </c>
    </row>
    <row r="9" spans="1:10" x14ac:dyDescent="0.3">
      <c r="B9" s="132" t="s">
        <v>365</v>
      </c>
      <c r="C9" s="132"/>
      <c r="D9" s="132"/>
      <c r="E9" s="132"/>
      <c r="F9" s="132"/>
    </row>
    <row r="10" spans="1:10" x14ac:dyDescent="0.3">
      <c r="B10" s="132" t="s">
        <v>366</v>
      </c>
      <c r="C10" s="132"/>
      <c r="D10" s="132"/>
      <c r="E10" s="132"/>
      <c r="F10" s="132"/>
    </row>
    <row r="11" spans="1:10" x14ac:dyDescent="0.3">
      <c r="B11" s="132" t="s">
        <v>190</v>
      </c>
      <c r="C11" s="132"/>
      <c r="D11" s="132"/>
      <c r="E11" s="132"/>
      <c r="F11" s="132"/>
    </row>
    <row r="12" spans="1:10" x14ac:dyDescent="0.3">
      <c r="B12" s="132" t="s">
        <v>191</v>
      </c>
      <c r="C12" s="132"/>
      <c r="D12" s="132"/>
      <c r="E12" s="132"/>
      <c r="F12" s="132"/>
    </row>
    <row r="13" spans="1:10" x14ac:dyDescent="0.3">
      <c r="B13" s="132" t="s">
        <v>200</v>
      </c>
      <c r="C13" s="132"/>
      <c r="D13" s="132"/>
      <c r="E13" s="132"/>
      <c r="F13" s="132"/>
    </row>
    <row r="15" spans="1:10" ht="29.4" customHeight="1" x14ac:dyDescent="0.3">
      <c r="A15" s="134" t="s">
        <v>192</v>
      </c>
      <c r="B15" s="134"/>
      <c r="C15" s="134"/>
      <c r="D15" s="134"/>
      <c r="E15" s="134"/>
      <c r="F15" s="134"/>
    </row>
    <row r="17" spans="1:7" x14ac:dyDescent="0.3">
      <c r="A17" s="135" t="s">
        <v>193</v>
      </c>
      <c r="B17" s="135"/>
      <c r="C17" s="135"/>
      <c r="D17" s="135"/>
      <c r="E17" s="135"/>
      <c r="F17" s="135"/>
    </row>
    <row r="18" spans="1:7" ht="29.1" customHeight="1" x14ac:dyDescent="0.3">
      <c r="A18" s="51">
        <v>1</v>
      </c>
      <c r="B18" s="134" t="s">
        <v>194</v>
      </c>
      <c r="C18" s="134"/>
      <c r="D18" s="134"/>
      <c r="E18" s="134"/>
      <c r="F18" s="134"/>
      <c r="G18" s="134"/>
    </row>
    <row r="19" spans="1:7" ht="28.95" customHeight="1" x14ac:dyDescent="0.3">
      <c r="A19" s="51">
        <v>2</v>
      </c>
      <c r="B19" s="134" t="s">
        <v>195</v>
      </c>
      <c r="C19" s="134"/>
      <c r="D19" s="134"/>
      <c r="E19" s="134"/>
      <c r="F19" s="134"/>
      <c r="G19" s="134"/>
    </row>
    <row r="20" spans="1:7" x14ac:dyDescent="0.3">
      <c r="A20" s="51">
        <v>3</v>
      </c>
      <c r="B20" s="133" t="s">
        <v>196</v>
      </c>
      <c r="C20" s="133"/>
      <c r="D20" s="133"/>
      <c r="E20" s="133"/>
      <c r="F20" s="133"/>
      <c r="G20" s="133"/>
    </row>
    <row r="21" spans="1:7" ht="28.95" customHeight="1" x14ac:dyDescent="0.3">
      <c r="A21" s="51">
        <v>4</v>
      </c>
      <c r="B21" s="134" t="s">
        <v>197</v>
      </c>
      <c r="C21" s="134"/>
      <c r="D21" s="134"/>
      <c r="E21" s="134"/>
      <c r="F21" s="134"/>
      <c r="G21" s="134"/>
    </row>
  </sheetData>
  <customSheetViews>
    <customSheetView guid="{CDDD0C3E-8928-4D2A-917C-71CC25CA6F28}">
      <selection activeCell="B23" sqref="B23:G23"/>
      <pageMargins left="0.7" right="0.7" top="0.75" bottom="0.75" header="0.3" footer="0.3"/>
      <pageSetup orientation="portrait" r:id="rId1"/>
    </customSheetView>
    <customSheetView guid="{95C85071-8182-49BD-8AA1-DA5AA1A77221}">
      <selection activeCell="B23" sqref="B23:G23"/>
      <pageMargins left="0.7" right="0.7" top="0.75" bottom="0.75" header="0.3" footer="0.3"/>
      <pageSetup orientation="portrait" r:id="rId2"/>
    </customSheetView>
    <customSheetView guid="{48D2956F-E672-49EE-ACD4-5F86CC544F00}">
      <selection activeCell="B23" sqref="B23:G23"/>
      <pageMargins left="0.7" right="0.7" top="0.75" bottom="0.75" header="0.3" footer="0.3"/>
      <pageSetup orientation="portrait" r:id="rId3"/>
    </customSheetView>
  </customSheetViews>
  <mergeCells count="14">
    <mergeCell ref="A7:F7"/>
    <mergeCell ref="A17:F17"/>
    <mergeCell ref="B19:G19"/>
    <mergeCell ref="A3:J3"/>
    <mergeCell ref="B10:F10"/>
    <mergeCell ref="B9:F9"/>
    <mergeCell ref="A4:G4"/>
    <mergeCell ref="B11:F11"/>
    <mergeCell ref="B20:G20"/>
    <mergeCell ref="B21:G21"/>
    <mergeCell ref="B12:F12"/>
    <mergeCell ref="B18:G18"/>
    <mergeCell ref="B13:F13"/>
    <mergeCell ref="A15:F15"/>
  </mergeCells>
  <hyperlinks>
    <hyperlink ref="A4:G4" r:id="rId4" display="For more information, see Appendix C in the PlantPAX Configuration and Implementation Guide, PROCES-UM100." xr:uid="{904A9671-2EE9-4CF9-8E4C-65F4626223C6}"/>
  </hyperlinks>
  <pageMargins left="0.7" right="0.7" top="0.75" bottom="0.75" header="0.3" footer="0.3"/>
  <pageSetup orientation="portrait" r:id="rId5"/>
  <drawing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29"/>
  <sheetViews>
    <sheetView zoomScaleNormal="100" workbookViewId="0">
      <pane xSplit="1" ySplit="3" topLeftCell="B4" activePane="bottomRight" state="frozen"/>
      <selection pane="topRight" activeCell="B1" sqref="B1"/>
      <selection pane="bottomLeft" activeCell="A4" sqref="A4"/>
      <selection pane="bottomRight" sqref="A1:I1"/>
    </sheetView>
  </sheetViews>
  <sheetFormatPr defaultColWidth="8.88671875" defaultRowHeight="14.4" x14ac:dyDescent="0.3"/>
  <cols>
    <col min="1" max="1" width="17.109375" style="5" customWidth="1"/>
    <col min="2" max="2" width="15.6640625" style="5" customWidth="1"/>
    <col min="3" max="3" width="8.44140625" style="5" customWidth="1"/>
    <col min="4" max="4" width="14.5546875" style="5" customWidth="1"/>
    <col min="5" max="5" width="9" style="5" customWidth="1"/>
    <col min="6" max="6" width="10.6640625" style="5" customWidth="1"/>
    <col min="7" max="9" width="8.88671875" style="5"/>
    <col min="10" max="10" width="1.109375" style="5" customWidth="1"/>
    <col min="11" max="11" width="25.6640625" style="46" customWidth="1"/>
    <col min="12" max="13" width="25.6640625" style="42" customWidth="1"/>
    <col min="14" max="14" width="33.33203125" style="42" customWidth="1"/>
    <col min="15" max="15" width="3.6640625" style="42" customWidth="1"/>
    <col min="16" max="16" width="8.6640625" style="5" bestFit="1" customWidth="1"/>
    <col min="17" max="16384" width="8.88671875" style="5"/>
  </cols>
  <sheetData>
    <row r="1" spans="1:22" s="2" customFormat="1" x14ac:dyDescent="0.3">
      <c r="A1" s="189" t="s">
        <v>253</v>
      </c>
      <c r="B1" s="189"/>
      <c r="C1" s="189"/>
      <c r="D1" s="189"/>
      <c r="E1" s="189"/>
      <c r="F1" s="189"/>
      <c r="G1" s="189"/>
      <c r="H1" s="189"/>
      <c r="I1" s="189"/>
      <c r="K1" s="190" t="s">
        <v>104</v>
      </c>
      <c r="L1" s="134"/>
      <c r="M1" s="134"/>
      <c r="N1" s="56"/>
      <c r="O1" s="56"/>
    </row>
    <row r="2" spans="1:22" s="2" customFormat="1" x14ac:dyDescent="0.3">
      <c r="A2" s="3" t="s">
        <v>128</v>
      </c>
      <c r="B2" s="156"/>
      <c r="C2" s="158"/>
      <c r="D2" s="158"/>
      <c r="E2" s="163"/>
      <c r="F2" s="163"/>
      <c r="G2" s="163"/>
      <c r="H2" s="163"/>
      <c r="I2" s="164"/>
      <c r="K2" s="190"/>
      <c r="L2" s="134"/>
      <c r="M2" s="134"/>
      <c r="N2" s="52"/>
      <c r="O2" s="52"/>
    </row>
    <row r="3" spans="1:22" x14ac:dyDescent="0.3">
      <c r="A3" s="54" t="s">
        <v>102</v>
      </c>
      <c r="B3" s="145"/>
      <c r="C3" s="163"/>
      <c r="D3" s="145" t="s">
        <v>103</v>
      </c>
      <c r="E3" s="164"/>
      <c r="F3" s="4" t="s">
        <v>104</v>
      </c>
      <c r="G3" s="143" t="s">
        <v>0</v>
      </c>
      <c r="H3" s="145"/>
      <c r="I3" s="144"/>
      <c r="K3" s="43" t="s">
        <v>159</v>
      </c>
      <c r="L3" s="43" t="s">
        <v>160</v>
      </c>
      <c r="M3" s="43" t="s">
        <v>161</v>
      </c>
      <c r="N3" s="59" t="s">
        <v>264</v>
      </c>
      <c r="O3" s="46"/>
      <c r="P3" s="91"/>
      <c r="Q3" s="91"/>
      <c r="R3" s="91"/>
      <c r="S3" s="91"/>
      <c r="T3" s="91"/>
      <c r="U3" s="91"/>
      <c r="V3" s="91"/>
    </row>
    <row r="4" spans="1:22" ht="42.6" customHeight="1" x14ac:dyDescent="0.3">
      <c r="A4" s="138" t="s">
        <v>292</v>
      </c>
      <c r="B4" s="192" t="s">
        <v>322</v>
      </c>
      <c r="C4" s="193"/>
      <c r="D4" s="145"/>
      <c r="E4" s="144"/>
      <c r="F4" s="16">
        <f t="shared" ref="F4:F7" si="0">J4</f>
        <v>1</v>
      </c>
      <c r="G4" s="143"/>
      <c r="H4" s="145"/>
      <c r="I4" s="144"/>
      <c r="J4" s="5">
        <v>1</v>
      </c>
      <c r="K4" s="45" t="s">
        <v>325</v>
      </c>
      <c r="L4" s="63" t="s">
        <v>21</v>
      </c>
      <c r="M4" s="55"/>
      <c r="N4" s="59"/>
      <c r="O4" s="46"/>
    </row>
    <row r="5" spans="1:22" ht="48" customHeight="1" x14ac:dyDescent="0.3">
      <c r="A5" s="139"/>
      <c r="B5" s="141" t="s">
        <v>323</v>
      </c>
      <c r="C5" s="142"/>
      <c r="D5" s="143"/>
      <c r="E5" s="144"/>
      <c r="F5" s="16">
        <f t="shared" si="0"/>
        <v>1</v>
      </c>
      <c r="G5" s="143"/>
      <c r="H5" s="145"/>
      <c r="I5" s="144"/>
      <c r="J5" s="5">
        <v>1</v>
      </c>
      <c r="K5" s="45" t="s">
        <v>326</v>
      </c>
      <c r="L5" s="63" t="s">
        <v>21</v>
      </c>
      <c r="M5" s="55"/>
      <c r="N5" s="59"/>
      <c r="O5" s="46"/>
    </row>
    <row r="6" spans="1:22" ht="49.95" customHeight="1" x14ac:dyDescent="0.3">
      <c r="A6" s="140"/>
      <c r="B6" s="141" t="s">
        <v>324</v>
      </c>
      <c r="C6" s="142"/>
      <c r="D6" s="143"/>
      <c r="E6" s="144"/>
      <c r="F6" s="16">
        <f>J6</f>
        <v>1</v>
      </c>
      <c r="G6" s="143"/>
      <c r="H6" s="145"/>
      <c r="I6" s="144"/>
      <c r="J6" s="5">
        <v>1</v>
      </c>
      <c r="K6" s="45" t="s">
        <v>327</v>
      </c>
      <c r="L6" s="63" t="s">
        <v>21</v>
      </c>
      <c r="M6" s="55"/>
      <c r="N6" s="59"/>
      <c r="O6" s="46"/>
    </row>
    <row r="7" spans="1:22" ht="24" x14ac:dyDescent="0.3">
      <c r="A7" s="185" t="s">
        <v>256</v>
      </c>
      <c r="B7" s="192" t="s">
        <v>163</v>
      </c>
      <c r="C7" s="193"/>
      <c r="D7" s="150"/>
      <c r="E7" s="151"/>
      <c r="F7" s="16">
        <f t="shared" si="0"/>
        <v>1</v>
      </c>
      <c r="G7" s="191"/>
      <c r="H7" s="191"/>
      <c r="I7" s="191"/>
      <c r="J7" s="5">
        <v>1</v>
      </c>
      <c r="K7" s="45" t="s">
        <v>164</v>
      </c>
      <c r="L7" s="45" t="s">
        <v>263</v>
      </c>
      <c r="M7" s="55"/>
      <c r="N7" s="57"/>
      <c r="O7" s="90"/>
    </row>
    <row r="8" spans="1:22" ht="48" x14ac:dyDescent="0.3">
      <c r="A8" s="185"/>
      <c r="B8" s="194" t="s">
        <v>252</v>
      </c>
      <c r="C8" s="195"/>
      <c r="D8" s="151"/>
      <c r="E8" s="151"/>
      <c r="F8" s="16">
        <f t="shared" ref="F8" si="1">J8</f>
        <v>1</v>
      </c>
      <c r="G8" s="191"/>
      <c r="H8" s="191"/>
      <c r="I8" s="191"/>
      <c r="J8" s="5">
        <v>1</v>
      </c>
      <c r="K8" s="89" t="s">
        <v>340</v>
      </c>
      <c r="L8" s="63" t="s">
        <v>21</v>
      </c>
      <c r="M8" s="47"/>
      <c r="N8" s="57"/>
      <c r="O8" s="58"/>
    </row>
    <row r="9" spans="1:22" ht="48" x14ac:dyDescent="0.3">
      <c r="A9" s="185"/>
      <c r="B9" s="155" t="s">
        <v>185</v>
      </c>
      <c r="C9" s="155"/>
      <c r="D9" s="150"/>
      <c r="E9" s="150"/>
      <c r="F9" s="16">
        <f>J9</f>
        <v>1</v>
      </c>
      <c r="G9" s="150"/>
      <c r="H9" s="150"/>
      <c r="I9" s="150"/>
      <c r="J9" s="5">
        <v>1</v>
      </c>
      <c r="K9" s="45" t="s">
        <v>341</v>
      </c>
      <c r="L9" s="63" t="s">
        <v>21</v>
      </c>
      <c r="M9" s="47"/>
      <c r="N9" s="57"/>
      <c r="O9" s="58"/>
    </row>
    <row r="10" spans="1:22" ht="36" x14ac:dyDescent="0.3">
      <c r="A10" s="185"/>
      <c r="B10" s="155" t="s">
        <v>181</v>
      </c>
      <c r="C10" s="155"/>
      <c r="D10" s="150"/>
      <c r="E10" s="150"/>
      <c r="F10" s="16">
        <f>J10</f>
        <v>1</v>
      </c>
      <c r="G10" s="150"/>
      <c r="H10" s="150"/>
      <c r="I10" s="150"/>
      <c r="J10" s="5">
        <v>1</v>
      </c>
      <c r="K10" s="45" t="s">
        <v>336</v>
      </c>
      <c r="L10" s="63" t="s">
        <v>21</v>
      </c>
      <c r="M10" s="47"/>
      <c r="N10" s="57"/>
      <c r="O10" s="58"/>
    </row>
    <row r="11" spans="1:22" ht="24" x14ac:dyDescent="0.3">
      <c r="A11" s="185"/>
      <c r="B11" s="183" t="s">
        <v>182</v>
      </c>
      <c r="C11" s="184"/>
      <c r="D11" s="88" t="s">
        <v>332</v>
      </c>
      <c r="E11" s="7"/>
      <c r="F11" s="16">
        <f t="shared" ref="F11:F24" si="2">J11</f>
        <v>1</v>
      </c>
      <c r="G11" s="150"/>
      <c r="H11" s="150"/>
      <c r="I11" s="150"/>
      <c r="J11" s="5">
        <v>1</v>
      </c>
      <c r="K11" s="45" t="s">
        <v>337</v>
      </c>
      <c r="L11" s="63" t="s">
        <v>21</v>
      </c>
      <c r="M11" s="47"/>
      <c r="N11" s="57"/>
      <c r="O11" s="58"/>
    </row>
    <row r="12" spans="1:22" ht="24" x14ac:dyDescent="0.3">
      <c r="A12" s="185"/>
      <c r="B12" s="185"/>
      <c r="C12" s="186"/>
      <c r="D12" s="45" t="s">
        <v>333</v>
      </c>
      <c r="E12" s="86"/>
      <c r="F12" s="16">
        <f t="shared" si="2"/>
        <v>1</v>
      </c>
      <c r="G12" s="150"/>
      <c r="H12" s="150"/>
      <c r="I12" s="150"/>
      <c r="J12" s="5">
        <v>1</v>
      </c>
      <c r="K12" s="45" t="s">
        <v>338</v>
      </c>
      <c r="L12" s="63" t="s">
        <v>21</v>
      </c>
      <c r="M12" s="47"/>
      <c r="N12" s="57"/>
      <c r="O12" s="58"/>
    </row>
    <row r="13" spans="1:22" ht="60" x14ac:dyDescent="0.3">
      <c r="A13" s="185"/>
      <c r="B13" s="185"/>
      <c r="C13" s="186"/>
      <c r="D13" s="45" t="s">
        <v>334</v>
      </c>
      <c r="E13" s="87"/>
      <c r="F13" s="16">
        <f t="shared" si="2"/>
        <v>1</v>
      </c>
      <c r="G13" s="156"/>
      <c r="H13" s="158"/>
      <c r="I13" s="157"/>
      <c r="J13" s="5">
        <v>1</v>
      </c>
      <c r="K13" s="45" t="s">
        <v>339</v>
      </c>
      <c r="L13" s="63" t="s">
        <v>21</v>
      </c>
      <c r="M13" s="47"/>
      <c r="N13" s="57"/>
      <c r="O13" s="58"/>
    </row>
    <row r="14" spans="1:22" ht="84" x14ac:dyDescent="0.3">
      <c r="A14" s="185"/>
      <c r="B14" s="187"/>
      <c r="C14" s="188"/>
      <c r="D14" s="45" t="s">
        <v>335</v>
      </c>
      <c r="E14" s="87"/>
      <c r="F14" s="16">
        <f t="shared" si="2"/>
        <v>1</v>
      </c>
      <c r="G14" s="156"/>
      <c r="H14" s="158"/>
      <c r="I14" s="157"/>
      <c r="J14" s="5">
        <v>1</v>
      </c>
      <c r="K14" s="45" t="s">
        <v>343</v>
      </c>
      <c r="L14" s="63" t="s">
        <v>21</v>
      </c>
      <c r="M14" s="47"/>
      <c r="N14" s="57"/>
      <c r="O14" s="58"/>
    </row>
    <row r="15" spans="1:22" ht="36" x14ac:dyDescent="0.3">
      <c r="A15" s="187"/>
      <c r="B15" s="155" t="s">
        <v>183</v>
      </c>
      <c r="C15" s="155"/>
      <c r="D15" s="150"/>
      <c r="E15" s="150"/>
      <c r="F15" s="16">
        <f t="shared" si="2"/>
        <v>1</v>
      </c>
      <c r="G15" s="182"/>
      <c r="H15" s="182"/>
      <c r="I15" s="182"/>
      <c r="J15" s="5">
        <v>1</v>
      </c>
      <c r="K15" s="45" t="s">
        <v>344</v>
      </c>
      <c r="L15" s="63" t="s">
        <v>342</v>
      </c>
      <c r="M15" s="47"/>
      <c r="N15" s="57"/>
      <c r="O15" s="58"/>
    </row>
    <row r="16" spans="1:22" ht="36" x14ac:dyDescent="0.3">
      <c r="A16" s="62" t="s">
        <v>257</v>
      </c>
      <c r="B16" s="155" t="s">
        <v>184</v>
      </c>
      <c r="C16" s="155"/>
      <c r="D16" s="156"/>
      <c r="E16" s="157"/>
      <c r="F16" s="16">
        <f t="shared" si="2"/>
        <v>1</v>
      </c>
      <c r="G16" s="152"/>
      <c r="H16" s="172"/>
      <c r="I16" s="173"/>
      <c r="J16" s="5">
        <v>1</v>
      </c>
      <c r="K16" s="45" t="s">
        <v>345</v>
      </c>
      <c r="L16" s="63" t="s">
        <v>21</v>
      </c>
      <c r="M16" s="47"/>
      <c r="N16" s="57"/>
      <c r="O16" s="58"/>
    </row>
    <row r="17" spans="1:19" ht="36" x14ac:dyDescent="0.3">
      <c r="A17" s="159" t="s">
        <v>266</v>
      </c>
      <c r="B17" s="155" t="s">
        <v>258</v>
      </c>
      <c r="C17" s="155"/>
      <c r="D17" s="156"/>
      <c r="E17" s="157"/>
      <c r="F17" s="16">
        <f t="shared" si="2"/>
        <v>1</v>
      </c>
      <c r="G17" s="156"/>
      <c r="H17" s="158"/>
      <c r="I17" s="157"/>
      <c r="J17" s="5">
        <v>1</v>
      </c>
      <c r="K17" s="45" t="s">
        <v>236</v>
      </c>
      <c r="L17" s="63" t="s">
        <v>296</v>
      </c>
      <c r="M17" s="48"/>
      <c r="N17" s="57"/>
      <c r="O17" s="58"/>
    </row>
    <row r="18" spans="1:19" ht="36" x14ac:dyDescent="0.3">
      <c r="A18" s="160"/>
      <c r="B18" s="155" t="s">
        <v>268</v>
      </c>
      <c r="C18" s="155"/>
      <c r="D18" s="156"/>
      <c r="E18" s="157"/>
      <c r="F18" s="16">
        <f t="shared" si="2"/>
        <v>1</v>
      </c>
      <c r="G18" s="156"/>
      <c r="H18" s="158"/>
      <c r="I18" s="157"/>
      <c r="J18" s="5">
        <v>1</v>
      </c>
      <c r="K18" s="45" t="s">
        <v>259</v>
      </c>
      <c r="L18" s="63" t="s">
        <v>260</v>
      </c>
      <c r="M18" s="48"/>
      <c r="N18" s="57"/>
      <c r="O18" s="58"/>
    </row>
    <row r="19" spans="1:19" ht="36" x14ac:dyDescent="0.3">
      <c r="A19" s="159" t="s">
        <v>267</v>
      </c>
      <c r="B19" s="155" t="s">
        <v>269</v>
      </c>
      <c r="C19" s="155"/>
      <c r="D19" s="156"/>
      <c r="E19" s="157"/>
      <c r="F19" s="16">
        <f t="shared" si="2"/>
        <v>1</v>
      </c>
      <c r="G19" s="165"/>
      <c r="H19" s="166"/>
      <c r="I19" s="167"/>
      <c r="J19" s="5">
        <v>1</v>
      </c>
      <c r="K19" s="45" t="s">
        <v>261</v>
      </c>
      <c r="L19" s="45" t="s">
        <v>262</v>
      </c>
      <c r="M19" s="48"/>
      <c r="N19" s="57"/>
      <c r="O19" s="58"/>
    </row>
    <row r="20" spans="1:19" ht="72" x14ac:dyDescent="0.3">
      <c r="A20" s="160"/>
      <c r="B20" s="161" t="s">
        <v>331</v>
      </c>
      <c r="C20" s="162"/>
      <c r="D20" s="156"/>
      <c r="E20" s="164"/>
      <c r="F20" s="16">
        <f t="shared" si="2"/>
        <v>1</v>
      </c>
      <c r="G20" s="156"/>
      <c r="H20" s="163"/>
      <c r="I20" s="164"/>
      <c r="J20" s="5">
        <v>1</v>
      </c>
      <c r="K20" s="45" t="s">
        <v>346</v>
      </c>
      <c r="L20" s="45" t="s">
        <v>342</v>
      </c>
      <c r="M20" s="48"/>
      <c r="N20" s="57"/>
      <c r="O20" s="58"/>
    </row>
    <row r="21" spans="1:19" ht="24" x14ac:dyDescent="0.3">
      <c r="A21" s="146" t="s">
        <v>255</v>
      </c>
      <c r="B21" s="141" t="s">
        <v>204</v>
      </c>
      <c r="C21" s="171"/>
      <c r="D21" s="158"/>
      <c r="E21" s="164"/>
      <c r="F21" s="16">
        <f t="shared" si="2"/>
        <v>1</v>
      </c>
      <c r="G21" s="152"/>
      <c r="H21" s="172"/>
      <c r="I21" s="173"/>
      <c r="J21" s="5">
        <v>1</v>
      </c>
      <c r="K21" s="63" t="s">
        <v>294</v>
      </c>
      <c r="L21" s="63" t="s">
        <v>295</v>
      </c>
      <c r="M21" s="48"/>
      <c r="N21" s="57"/>
      <c r="O21" s="58"/>
      <c r="P21" s="42"/>
      <c r="S21" s="53"/>
    </row>
    <row r="22" spans="1:19" ht="24" x14ac:dyDescent="0.3">
      <c r="A22" s="147"/>
      <c r="B22" s="180" t="s">
        <v>254</v>
      </c>
      <c r="C22" s="181"/>
      <c r="D22" s="176"/>
      <c r="E22" s="177"/>
      <c r="F22" s="16">
        <f t="shared" si="2"/>
        <v>1</v>
      </c>
      <c r="G22" s="178"/>
      <c r="H22" s="179"/>
      <c r="I22" s="177"/>
      <c r="J22" s="5">
        <v>1</v>
      </c>
      <c r="K22" s="63" t="s">
        <v>297</v>
      </c>
      <c r="L22" s="63" t="s">
        <v>298</v>
      </c>
      <c r="M22" s="48"/>
      <c r="N22" s="57"/>
      <c r="O22" s="58"/>
      <c r="P22" s="42"/>
      <c r="S22" s="53"/>
    </row>
    <row r="23" spans="1:19" ht="36" x14ac:dyDescent="0.3">
      <c r="A23" s="148"/>
      <c r="B23" s="141" t="s">
        <v>205</v>
      </c>
      <c r="C23" s="171"/>
      <c r="D23" s="156"/>
      <c r="E23" s="164"/>
      <c r="F23" s="16">
        <f t="shared" si="2"/>
        <v>1</v>
      </c>
      <c r="G23" s="152"/>
      <c r="H23" s="174"/>
      <c r="I23" s="175"/>
      <c r="J23" s="5">
        <v>1</v>
      </c>
      <c r="K23" s="63" t="s">
        <v>347</v>
      </c>
      <c r="L23" s="63" t="s">
        <v>299</v>
      </c>
      <c r="M23" s="48"/>
      <c r="N23" s="57"/>
      <c r="O23" s="58"/>
      <c r="P23" s="42"/>
      <c r="S23" s="53"/>
    </row>
    <row r="24" spans="1:19" ht="48" x14ac:dyDescent="0.3">
      <c r="A24" s="149"/>
      <c r="B24" s="141" t="s">
        <v>270</v>
      </c>
      <c r="C24" s="171"/>
      <c r="D24" s="150"/>
      <c r="E24" s="151"/>
      <c r="F24" s="16">
        <f t="shared" si="2"/>
        <v>1</v>
      </c>
      <c r="G24" s="152"/>
      <c r="H24" s="153"/>
      <c r="I24" s="154"/>
      <c r="J24" s="5">
        <v>1</v>
      </c>
      <c r="K24" s="63" t="s">
        <v>300</v>
      </c>
      <c r="L24" s="63" t="s">
        <v>301</v>
      </c>
      <c r="M24" s="48"/>
      <c r="N24" s="57"/>
      <c r="O24" s="58"/>
      <c r="P24" s="42"/>
      <c r="S24" s="53"/>
    </row>
    <row r="25" spans="1:19" x14ac:dyDescent="0.3">
      <c r="A25" s="10" t="s">
        <v>1</v>
      </c>
      <c r="B25" s="168"/>
      <c r="C25" s="169"/>
      <c r="D25" s="10" t="s">
        <v>10</v>
      </c>
      <c r="E25" s="168"/>
      <c r="F25" s="169"/>
      <c r="G25" s="10" t="s">
        <v>11</v>
      </c>
      <c r="H25" s="170">
        <f ca="1">NOW()</f>
        <v>45896.573561805555</v>
      </c>
      <c r="I25" s="169"/>
      <c r="K25" s="45"/>
      <c r="L25" s="44"/>
      <c r="M25" s="44"/>
      <c r="N25" s="57"/>
      <c r="O25" s="58"/>
    </row>
    <row r="27" spans="1:19" x14ac:dyDescent="0.3">
      <c r="J27" s="5">
        <v>1</v>
      </c>
    </row>
    <row r="28" spans="1:19" x14ac:dyDescent="0.3">
      <c r="J28" s="5">
        <v>2</v>
      </c>
    </row>
    <row r="29" spans="1:19" s="42" customFormat="1" x14ac:dyDescent="0.3">
      <c r="A29" s="5"/>
      <c r="B29" s="5"/>
      <c r="C29" s="5"/>
      <c r="D29" s="5"/>
      <c r="E29" s="5"/>
      <c r="F29" s="5"/>
      <c r="G29" s="5"/>
      <c r="H29" s="5"/>
      <c r="I29" s="5"/>
      <c r="J29" s="5"/>
      <c r="K29" s="46"/>
      <c r="P29" s="5"/>
    </row>
  </sheetData>
  <mergeCells count="71">
    <mergeCell ref="B2:I2"/>
    <mergeCell ref="G10:I10"/>
    <mergeCell ref="B8:C8"/>
    <mergeCell ref="D8:E8"/>
    <mergeCell ref="B9:C9"/>
    <mergeCell ref="D9:E9"/>
    <mergeCell ref="G9:I9"/>
    <mergeCell ref="A1:I1"/>
    <mergeCell ref="K1:M1"/>
    <mergeCell ref="D7:E7"/>
    <mergeCell ref="D3:E3"/>
    <mergeCell ref="B3:C3"/>
    <mergeCell ref="G7:I7"/>
    <mergeCell ref="G3:I3"/>
    <mergeCell ref="B7:C7"/>
    <mergeCell ref="D4:E4"/>
    <mergeCell ref="G4:I4"/>
    <mergeCell ref="A7:A15"/>
    <mergeCell ref="B4:C4"/>
    <mergeCell ref="G8:I8"/>
    <mergeCell ref="B10:C10"/>
    <mergeCell ref="D10:E10"/>
    <mergeCell ref="K2:M2"/>
    <mergeCell ref="G12:I12"/>
    <mergeCell ref="G11:I11"/>
    <mergeCell ref="B11:C14"/>
    <mergeCell ref="G13:I13"/>
    <mergeCell ref="G14:I14"/>
    <mergeCell ref="B16:C16"/>
    <mergeCell ref="B15:C15"/>
    <mergeCell ref="B17:C17"/>
    <mergeCell ref="D15:E15"/>
    <mergeCell ref="G15:I15"/>
    <mergeCell ref="D16:E16"/>
    <mergeCell ref="G16:I16"/>
    <mergeCell ref="B25:C25"/>
    <mergeCell ref="E25:F25"/>
    <mergeCell ref="H25:I25"/>
    <mergeCell ref="B21:C21"/>
    <mergeCell ref="D21:E21"/>
    <mergeCell ref="G21:I21"/>
    <mergeCell ref="B23:C23"/>
    <mergeCell ref="D23:E23"/>
    <mergeCell ref="G23:I23"/>
    <mergeCell ref="D22:E22"/>
    <mergeCell ref="G22:I22"/>
    <mergeCell ref="B22:C22"/>
    <mergeCell ref="B24:C24"/>
    <mergeCell ref="A21:A24"/>
    <mergeCell ref="D24:E24"/>
    <mergeCell ref="G24:I24"/>
    <mergeCell ref="B18:C18"/>
    <mergeCell ref="D18:E18"/>
    <mergeCell ref="G18:I18"/>
    <mergeCell ref="A17:A18"/>
    <mergeCell ref="A19:A20"/>
    <mergeCell ref="D17:E17"/>
    <mergeCell ref="G17:I17"/>
    <mergeCell ref="B20:C20"/>
    <mergeCell ref="G20:I20"/>
    <mergeCell ref="D20:E20"/>
    <mergeCell ref="B19:C19"/>
    <mergeCell ref="D19:E19"/>
    <mergeCell ref="G19:I19"/>
    <mergeCell ref="A4:A6"/>
    <mergeCell ref="B6:C6"/>
    <mergeCell ref="D6:E6"/>
    <mergeCell ref="G6:I6"/>
    <mergeCell ref="B5:C5"/>
    <mergeCell ref="D5:E5"/>
    <mergeCell ref="G5:I5"/>
  </mergeCells>
  <pageMargins left="0.5" right="0.5" top="0.75" bottom="0.75" header="0.3" footer="0.3"/>
  <pageSetup orientation="portrait" r:id="rId1"/>
  <ignoredErrors>
    <ignoredError sqref="H25"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3554" r:id="rId4" name="Drop Down 2">
              <controlPr defaultSize="0" autoLine="0" autoPict="0">
                <anchor moveWithCells="1">
                  <from>
                    <xdr:col>4</xdr:col>
                    <xdr:colOff>144780</xdr:colOff>
                    <xdr:row>8</xdr:row>
                    <xdr:rowOff>38100</xdr:rowOff>
                  </from>
                  <to>
                    <xdr:col>4</xdr:col>
                    <xdr:colOff>502920</xdr:colOff>
                    <xdr:row>8</xdr:row>
                    <xdr:rowOff>175260</xdr:rowOff>
                  </to>
                </anchor>
              </controlPr>
            </control>
          </mc:Choice>
        </mc:AlternateContent>
        <mc:AlternateContent xmlns:mc="http://schemas.openxmlformats.org/markup-compatibility/2006">
          <mc:Choice Requires="x14">
            <control shapeId="23558" r:id="rId5" name="Drop Down 6">
              <controlPr defaultSize="0" autoLine="0" autoPict="0">
                <anchor moveWithCells="1">
                  <from>
                    <xdr:col>4</xdr:col>
                    <xdr:colOff>144780</xdr:colOff>
                    <xdr:row>9</xdr:row>
                    <xdr:rowOff>38100</xdr:rowOff>
                  </from>
                  <to>
                    <xdr:col>4</xdr:col>
                    <xdr:colOff>502920</xdr:colOff>
                    <xdr:row>9</xdr:row>
                    <xdr:rowOff>175260</xdr:rowOff>
                  </to>
                </anchor>
              </controlPr>
            </control>
          </mc:Choice>
        </mc:AlternateContent>
        <mc:AlternateContent xmlns:mc="http://schemas.openxmlformats.org/markup-compatibility/2006">
          <mc:Choice Requires="x14">
            <control shapeId="23559" r:id="rId6" name="Drop Down 7">
              <controlPr defaultSize="0" autoLine="0" autoPict="0">
                <anchor moveWithCells="1">
                  <from>
                    <xdr:col>4</xdr:col>
                    <xdr:colOff>152400</xdr:colOff>
                    <xdr:row>10</xdr:row>
                    <xdr:rowOff>38100</xdr:rowOff>
                  </from>
                  <to>
                    <xdr:col>4</xdr:col>
                    <xdr:colOff>518160</xdr:colOff>
                    <xdr:row>10</xdr:row>
                    <xdr:rowOff>175260</xdr:rowOff>
                  </to>
                </anchor>
              </controlPr>
            </control>
          </mc:Choice>
        </mc:AlternateContent>
        <mc:AlternateContent xmlns:mc="http://schemas.openxmlformats.org/markup-compatibility/2006">
          <mc:Choice Requires="x14">
            <control shapeId="23560" r:id="rId7" name="Drop Down 8">
              <controlPr defaultSize="0" autoLine="0" autoPict="0">
                <anchor moveWithCells="1">
                  <from>
                    <xdr:col>4</xdr:col>
                    <xdr:colOff>152400</xdr:colOff>
                    <xdr:row>14</xdr:row>
                    <xdr:rowOff>38100</xdr:rowOff>
                  </from>
                  <to>
                    <xdr:col>4</xdr:col>
                    <xdr:colOff>518160</xdr:colOff>
                    <xdr:row>14</xdr:row>
                    <xdr:rowOff>175260</xdr:rowOff>
                  </to>
                </anchor>
              </controlPr>
            </control>
          </mc:Choice>
        </mc:AlternateContent>
        <mc:AlternateContent xmlns:mc="http://schemas.openxmlformats.org/markup-compatibility/2006">
          <mc:Choice Requires="x14">
            <control shapeId="23561" r:id="rId8" name="Drop Down 9">
              <controlPr defaultSize="0" autoLine="0" autoPict="0">
                <anchor moveWithCells="1">
                  <from>
                    <xdr:col>4</xdr:col>
                    <xdr:colOff>152400</xdr:colOff>
                    <xdr:row>15</xdr:row>
                    <xdr:rowOff>38100</xdr:rowOff>
                  </from>
                  <to>
                    <xdr:col>4</xdr:col>
                    <xdr:colOff>518160</xdr:colOff>
                    <xdr:row>15</xdr:row>
                    <xdr:rowOff>175260</xdr:rowOff>
                  </to>
                </anchor>
              </controlPr>
            </control>
          </mc:Choice>
        </mc:AlternateContent>
        <mc:AlternateContent xmlns:mc="http://schemas.openxmlformats.org/markup-compatibility/2006">
          <mc:Choice Requires="x14">
            <control shapeId="23563" r:id="rId9" name="Drop Down 11">
              <controlPr defaultSize="0" autoLine="0" autoPict="0">
                <anchor moveWithCells="1">
                  <from>
                    <xdr:col>4</xdr:col>
                    <xdr:colOff>152400</xdr:colOff>
                    <xdr:row>18</xdr:row>
                    <xdr:rowOff>38100</xdr:rowOff>
                  </from>
                  <to>
                    <xdr:col>4</xdr:col>
                    <xdr:colOff>518160</xdr:colOff>
                    <xdr:row>18</xdr:row>
                    <xdr:rowOff>175260</xdr:rowOff>
                  </to>
                </anchor>
              </controlPr>
            </control>
          </mc:Choice>
        </mc:AlternateContent>
        <mc:AlternateContent xmlns:mc="http://schemas.openxmlformats.org/markup-compatibility/2006">
          <mc:Choice Requires="x14">
            <control shapeId="23567" r:id="rId10" name="Drop Down 15">
              <controlPr defaultSize="0" autoLine="0" autoPict="0">
                <anchor moveWithCells="1">
                  <from>
                    <xdr:col>4</xdr:col>
                    <xdr:colOff>160020</xdr:colOff>
                    <xdr:row>20</xdr:row>
                    <xdr:rowOff>30480</xdr:rowOff>
                  </from>
                  <to>
                    <xdr:col>4</xdr:col>
                    <xdr:colOff>518160</xdr:colOff>
                    <xdr:row>20</xdr:row>
                    <xdr:rowOff>160020</xdr:rowOff>
                  </to>
                </anchor>
              </controlPr>
            </control>
          </mc:Choice>
        </mc:AlternateContent>
        <mc:AlternateContent xmlns:mc="http://schemas.openxmlformats.org/markup-compatibility/2006">
          <mc:Choice Requires="x14">
            <control shapeId="23568" r:id="rId11" name="Drop Down 16">
              <controlPr defaultSize="0" autoLine="0" autoPict="0">
                <anchor moveWithCells="1">
                  <from>
                    <xdr:col>4</xdr:col>
                    <xdr:colOff>152400</xdr:colOff>
                    <xdr:row>16</xdr:row>
                    <xdr:rowOff>68580</xdr:rowOff>
                  </from>
                  <to>
                    <xdr:col>4</xdr:col>
                    <xdr:colOff>518160</xdr:colOff>
                    <xdr:row>16</xdr:row>
                    <xdr:rowOff>198120</xdr:rowOff>
                  </to>
                </anchor>
              </controlPr>
            </control>
          </mc:Choice>
        </mc:AlternateContent>
        <mc:AlternateContent xmlns:mc="http://schemas.openxmlformats.org/markup-compatibility/2006">
          <mc:Choice Requires="x14">
            <control shapeId="23569" r:id="rId12" name="Drop Down 17">
              <controlPr defaultSize="0" autoLine="0" autoPict="0">
                <anchor moveWithCells="1">
                  <from>
                    <xdr:col>4</xdr:col>
                    <xdr:colOff>152400</xdr:colOff>
                    <xdr:row>17</xdr:row>
                    <xdr:rowOff>38100</xdr:rowOff>
                  </from>
                  <to>
                    <xdr:col>4</xdr:col>
                    <xdr:colOff>518160</xdr:colOff>
                    <xdr:row>17</xdr:row>
                    <xdr:rowOff>175260</xdr:rowOff>
                  </to>
                </anchor>
              </controlPr>
            </control>
          </mc:Choice>
        </mc:AlternateContent>
        <mc:AlternateContent xmlns:mc="http://schemas.openxmlformats.org/markup-compatibility/2006">
          <mc:Choice Requires="x14">
            <control shapeId="23572" r:id="rId13" name="Drop Down 20">
              <controlPr defaultSize="0" autoLine="0" autoPict="0">
                <anchor moveWithCells="1">
                  <from>
                    <xdr:col>4</xdr:col>
                    <xdr:colOff>144780</xdr:colOff>
                    <xdr:row>7</xdr:row>
                    <xdr:rowOff>106680</xdr:rowOff>
                  </from>
                  <to>
                    <xdr:col>4</xdr:col>
                    <xdr:colOff>502920</xdr:colOff>
                    <xdr:row>7</xdr:row>
                    <xdr:rowOff>236220</xdr:rowOff>
                  </to>
                </anchor>
              </controlPr>
            </control>
          </mc:Choice>
        </mc:AlternateContent>
        <mc:AlternateContent xmlns:mc="http://schemas.openxmlformats.org/markup-compatibility/2006">
          <mc:Choice Requires="x14">
            <control shapeId="23573" r:id="rId14" name="Drop Down 21">
              <controlPr defaultSize="0" autoLine="0" autoPict="0">
                <anchor moveWithCells="1">
                  <from>
                    <xdr:col>4</xdr:col>
                    <xdr:colOff>144780</xdr:colOff>
                    <xdr:row>6</xdr:row>
                    <xdr:rowOff>60960</xdr:rowOff>
                  </from>
                  <to>
                    <xdr:col>4</xdr:col>
                    <xdr:colOff>502920</xdr:colOff>
                    <xdr:row>6</xdr:row>
                    <xdr:rowOff>190500</xdr:rowOff>
                  </to>
                </anchor>
              </controlPr>
            </control>
          </mc:Choice>
        </mc:AlternateContent>
        <mc:AlternateContent xmlns:mc="http://schemas.openxmlformats.org/markup-compatibility/2006">
          <mc:Choice Requires="x14">
            <control shapeId="23575" r:id="rId15" name="Drop Down 23">
              <controlPr defaultSize="0" autoLine="0" autoPict="0">
                <anchor moveWithCells="1">
                  <from>
                    <xdr:col>4</xdr:col>
                    <xdr:colOff>152400</xdr:colOff>
                    <xdr:row>19</xdr:row>
                    <xdr:rowOff>30480</xdr:rowOff>
                  </from>
                  <to>
                    <xdr:col>4</xdr:col>
                    <xdr:colOff>518160</xdr:colOff>
                    <xdr:row>19</xdr:row>
                    <xdr:rowOff>160020</xdr:rowOff>
                  </to>
                </anchor>
              </controlPr>
            </control>
          </mc:Choice>
        </mc:AlternateContent>
        <mc:AlternateContent xmlns:mc="http://schemas.openxmlformats.org/markup-compatibility/2006">
          <mc:Choice Requires="x14">
            <control shapeId="23576" r:id="rId16" name="Drop Down 24">
              <controlPr defaultSize="0" autoLine="0" autoPict="0">
                <anchor moveWithCells="1">
                  <from>
                    <xdr:col>4</xdr:col>
                    <xdr:colOff>160020</xdr:colOff>
                    <xdr:row>21</xdr:row>
                    <xdr:rowOff>38100</xdr:rowOff>
                  </from>
                  <to>
                    <xdr:col>4</xdr:col>
                    <xdr:colOff>518160</xdr:colOff>
                    <xdr:row>21</xdr:row>
                    <xdr:rowOff>175260</xdr:rowOff>
                  </to>
                </anchor>
              </controlPr>
            </control>
          </mc:Choice>
        </mc:AlternateContent>
        <mc:AlternateContent xmlns:mc="http://schemas.openxmlformats.org/markup-compatibility/2006">
          <mc:Choice Requires="x14">
            <control shapeId="23577" r:id="rId17" name="Drop Down 25">
              <controlPr defaultSize="0" autoLine="0" autoPict="0">
                <anchor moveWithCells="1">
                  <from>
                    <xdr:col>4</xdr:col>
                    <xdr:colOff>160020</xdr:colOff>
                    <xdr:row>22</xdr:row>
                    <xdr:rowOff>83820</xdr:rowOff>
                  </from>
                  <to>
                    <xdr:col>4</xdr:col>
                    <xdr:colOff>518160</xdr:colOff>
                    <xdr:row>22</xdr:row>
                    <xdr:rowOff>220980</xdr:rowOff>
                  </to>
                </anchor>
              </controlPr>
            </control>
          </mc:Choice>
        </mc:AlternateContent>
        <mc:AlternateContent xmlns:mc="http://schemas.openxmlformats.org/markup-compatibility/2006">
          <mc:Choice Requires="x14">
            <control shapeId="23578" r:id="rId18" name="Drop Down 26">
              <controlPr defaultSize="0" autoLine="0" autoPict="0">
                <anchor moveWithCells="1">
                  <from>
                    <xdr:col>4</xdr:col>
                    <xdr:colOff>160020</xdr:colOff>
                    <xdr:row>23</xdr:row>
                    <xdr:rowOff>76200</xdr:rowOff>
                  </from>
                  <to>
                    <xdr:col>4</xdr:col>
                    <xdr:colOff>518160</xdr:colOff>
                    <xdr:row>23</xdr:row>
                    <xdr:rowOff>213360</xdr:rowOff>
                  </to>
                </anchor>
              </controlPr>
            </control>
          </mc:Choice>
        </mc:AlternateContent>
        <mc:AlternateContent xmlns:mc="http://schemas.openxmlformats.org/markup-compatibility/2006">
          <mc:Choice Requires="x14">
            <control shapeId="23580" r:id="rId19" name="Drop Down 28">
              <controlPr defaultSize="0" autoLine="0" autoPict="0">
                <anchor moveWithCells="1">
                  <from>
                    <xdr:col>4</xdr:col>
                    <xdr:colOff>144780</xdr:colOff>
                    <xdr:row>3</xdr:row>
                    <xdr:rowOff>60960</xdr:rowOff>
                  </from>
                  <to>
                    <xdr:col>4</xdr:col>
                    <xdr:colOff>502920</xdr:colOff>
                    <xdr:row>3</xdr:row>
                    <xdr:rowOff>190500</xdr:rowOff>
                  </to>
                </anchor>
              </controlPr>
            </control>
          </mc:Choice>
        </mc:AlternateContent>
        <mc:AlternateContent xmlns:mc="http://schemas.openxmlformats.org/markup-compatibility/2006">
          <mc:Choice Requires="x14">
            <control shapeId="23581" r:id="rId20" name="Drop Down 29">
              <controlPr defaultSize="0" autoLine="0" autoPict="0">
                <anchor moveWithCells="1">
                  <from>
                    <xdr:col>4</xdr:col>
                    <xdr:colOff>137160</xdr:colOff>
                    <xdr:row>4</xdr:row>
                    <xdr:rowOff>76200</xdr:rowOff>
                  </from>
                  <to>
                    <xdr:col>4</xdr:col>
                    <xdr:colOff>502920</xdr:colOff>
                    <xdr:row>4</xdr:row>
                    <xdr:rowOff>213360</xdr:rowOff>
                  </to>
                </anchor>
              </controlPr>
            </control>
          </mc:Choice>
        </mc:AlternateContent>
        <mc:AlternateContent xmlns:mc="http://schemas.openxmlformats.org/markup-compatibility/2006">
          <mc:Choice Requires="x14">
            <control shapeId="23582" r:id="rId21" name="Drop Down 30">
              <controlPr defaultSize="0" autoLine="0" autoPict="0">
                <anchor moveWithCells="1">
                  <from>
                    <xdr:col>4</xdr:col>
                    <xdr:colOff>144780</xdr:colOff>
                    <xdr:row>5</xdr:row>
                    <xdr:rowOff>60960</xdr:rowOff>
                  </from>
                  <to>
                    <xdr:col>4</xdr:col>
                    <xdr:colOff>502920</xdr:colOff>
                    <xdr:row>5</xdr:row>
                    <xdr:rowOff>182880</xdr:rowOff>
                  </to>
                </anchor>
              </controlPr>
            </control>
          </mc:Choice>
        </mc:AlternateContent>
        <mc:AlternateContent xmlns:mc="http://schemas.openxmlformats.org/markup-compatibility/2006">
          <mc:Choice Requires="x14">
            <control shapeId="23583" r:id="rId22" name="Drop Down 31">
              <controlPr defaultSize="0" autoLine="0" autoPict="0">
                <anchor moveWithCells="1">
                  <from>
                    <xdr:col>4</xdr:col>
                    <xdr:colOff>152400</xdr:colOff>
                    <xdr:row>11</xdr:row>
                    <xdr:rowOff>68580</xdr:rowOff>
                  </from>
                  <to>
                    <xdr:col>4</xdr:col>
                    <xdr:colOff>518160</xdr:colOff>
                    <xdr:row>11</xdr:row>
                    <xdr:rowOff>213360</xdr:rowOff>
                  </to>
                </anchor>
              </controlPr>
            </control>
          </mc:Choice>
        </mc:AlternateContent>
        <mc:AlternateContent xmlns:mc="http://schemas.openxmlformats.org/markup-compatibility/2006">
          <mc:Choice Requires="x14">
            <control shapeId="23584" r:id="rId23" name="Drop Down 32">
              <controlPr defaultSize="0" autoLine="0" autoPict="0">
                <anchor moveWithCells="1">
                  <from>
                    <xdr:col>4</xdr:col>
                    <xdr:colOff>152400</xdr:colOff>
                    <xdr:row>12</xdr:row>
                    <xdr:rowOff>83820</xdr:rowOff>
                  </from>
                  <to>
                    <xdr:col>4</xdr:col>
                    <xdr:colOff>518160</xdr:colOff>
                    <xdr:row>12</xdr:row>
                    <xdr:rowOff>220980</xdr:rowOff>
                  </to>
                </anchor>
              </controlPr>
            </control>
          </mc:Choice>
        </mc:AlternateContent>
        <mc:AlternateContent xmlns:mc="http://schemas.openxmlformats.org/markup-compatibility/2006">
          <mc:Choice Requires="x14">
            <control shapeId="23585" r:id="rId24" name="Drop Down 33">
              <controlPr defaultSize="0" autoLine="0" autoPict="0">
                <anchor moveWithCells="1">
                  <from>
                    <xdr:col>4</xdr:col>
                    <xdr:colOff>175260</xdr:colOff>
                    <xdr:row>13</xdr:row>
                    <xdr:rowOff>99060</xdr:rowOff>
                  </from>
                  <to>
                    <xdr:col>4</xdr:col>
                    <xdr:colOff>541020</xdr:colOff>
                    <xdr:row>13</xdr:row>
                    <xdr:rowOff>228600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iconSet" priority="1" id="{76340F42-3C17-4593-96EF-28246F82593D}">
            <x14:iconSet iconSet="3Symbols2" showValue="0" custom="1">
              <x14:cfvo type="percent">
                <xm:f>0</xm:f>
              </x14:cfvo>
              <x14:cfvo type="num">
                <xm:f>2</xm:f>
              </x14:cfvo>
              <x14:cfvo type="num">
                <xm:f>3</xm:f>
              </x14:cfvo>
              <x14:cfIcon iconSet="4RedToBlack" iconId="1"/>
              <x14:cfIcon iconSet="3Symbols2" iconId="2"/>
              <x14:cfIcon iconSet="3Symbols2" iconId="1"/>
            </x14:iconSet>
          </x14:cfRule>
          <xm:sqref>F4</xm:sqref>
        </x14:conditionalFormatting>
        <x14:conditionalFormatting xmlns:xm="http://schemas.microsoft.com/office/excel/2006/main">
          <x14:cfRule type="iconSet" priority="2" id="{62B16725-D7E8-4659-B01B-EFF4C162FC46}">
            <x14:iconSet iconSet="3Symbols2" showValue="0" custom="1">
              <x14:cfvo type="percent">
                <xm:f>0</xm:f>
              </x14:cfvo>
              <x14:cfvo type="num">
                <xm:f>2</xm:f>
              </x14:cfvo>
              <x14:cfvo type="num">
                <xm:f>3</xm:f>
              </x14:cfvo>
              <x14:cfIcon iconSet="4RedToBlack" iconId="1"/>
              <x14:cfIcon iconSet="3Symbols2" iconId="2"/>
              <x14:cfIcon iconSet="3Symbols2" iconId="1"/>
            </x14:iconSet>
          </x14:cfRule>
          <xm:sqref>F5</xm:sqref>
        </x14:conditionalFormatting>
        <x14:conditionalFormatting xmlns:xm="http://schemas.microsoft.com/office/excel/2006/main">
          <x14:cfRule type="iconSet" priority="3" id="{9684CD5B-1A6E-47DB-A7DF-0FC0CF19613D}">
            <x14:iconSet iconSet="3Symbols2" showValue="0" custom="1">
              <x14:cfvo type="percent">
                <xm:f>0</xm:f>
              </x14:cfvo>
              <x14:cfvo type="num">
                <xm:f>2</xm:f>
              </x14:cfvo>
              <x14:cfvo type="num">
                <xm:f>3</xm:f>
              </x14:cfvo>
              <x14:cfIcon iconSet="4RedToBlack" iconId="1"/>
              <x14:cfIcon iconSet="3Symbols2" iconId="2"/>
              <x14:cfIcon iconSet="3Symbols2" iconId="1"/>
            </x14:iconSet>
          </x14:cfRule>
          <xm:sqref>F6</xm:sqref>
        </x14:conditionalFormatting>
        <x14:conditionalFormatting xmlns:xm="http://schemas.microsoft.com/office/excel/2006/main">
          <x14:cfRule type="iconSet" priority="138" id="{AD3930EA-4F71-4869-BD55-E0DDD737E8CB}">
            <x14:iconSet iconSet="3Symbols2" showValue="0" custom="1">
              <x14:cfvo type="percent">
                <xm:f>0</xm:f>
              </x14:cfvo>
              <x14:cfvo type="num">
                <xm:f>2</xm:f>
              </x14:cfvo>
              <x14:cfvo type="num">
                <xm:f>3</xm:f>
              </x14:cfvo>
              <x14:cfIcon iconSet="4RedToBlack" iconId="1"/>
              <x14:cfIcon iconSet="3Symbols2" iconId="2"/>
              <x14:cfIcon iconSet="3Symbols2" iconId="1"/>
            </x14:iconSet>
          </x14:cfRule>
          <xm:sqref>F7:F24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94"/>
  <sheetViews>
    <sheetView zoomScaleNormal="100" workbookViewId="0">
      <pane xSplit="1" ySplit="3" topLeftCell="B4" activePane="bottomRight" state="frozen"/>
      <selection pane="topRight" activeCell="B1" sqref="B1"/>
      <selection pane="bottomLeft" activeCell="A4" sqref="A4"/>
      <selection pane="bottomRight" sqref="A1:I1"/>
    </sheetView>
  </sheetViews>
  <sheetFormatPr defaultColWidth="8.88671875" defaultRowHeight="14.4" x14ac:dyDescent="0.3"/>
  <cols>
    <col min="1" max="1" width="12.6640625" style="5" customWidth="1"/>
    <col min="2" max="2" width="15.6640625" style="5" customWidth="1"/>
    <col min="3" max="5" width="8.6640625" style="5" customWidth="1"/>
    <col min="6" max="6" width="10.6640625" style="5" customWidth="1"/>
    <col min="7" max="9" width="8.88671875" style="5"/>
    <col min="10" max="10" width="0.88671875" style="5" customWidth="1"/>
    <col min="11" max="13" width="25.6640625" style="42" customWidth="1"/>
    <col min="14" max="16384" width="8.88671875" style="5"/>
  </cols>
  <sheetData>
    <row r="1" spans="1:21" s="2" customFormat="1" ht="17.399999999999999" customHeight="1" x14ac:dyDescent="0.3">
      <c r="A1" s="189" t="s">
        <v>148</v>
      </c>
      <c r="B1" s="189"/>
      <c r="C1" s="189"/>
      <c r="D1" s="189"/>
      <c r="E1" s="189"/>
      <c r="F1" s="189"/>
      <c r="G1" s="189"/>
      <c r="H1" s="189"/>
      <c r="I1" s="189"/>
      <c r="K1" s="199" t="s">
        <v>104</v>
      </c>
      <c r="L1" s="200"/>
      <c r="M1" s="200"/>
    </row>
    <row r="2" spans="1:21" s="2" customFormat="1" ht="17.399999999999999" customHeight="1" x14ac:dyDescent="0.3">
      <c r="A2" s="3" t="s">
        <v>128</v>
      </c>
      <c r="B2" s="150"/>
      <c r="C2" s="150"/>
      <c r="D2" s="150"/>
      <c r="E2" s="208"/>
      <c r="F2" s="208"/>
      <c r="G2" s="208"/>
      <c r="H2" s="208"/>
      <c r="I2" s="208"/>
      <c r="K2" s="199"/>
      <c r="L2" s="200"/>
      <c r="M2" s="200"/>
    </row>
    <row r="3" spans="1:21" ht="30" customHeight="1" x14ac:dyDescent="0.3">
      <c r="A3" s="178" t="s">
        <v>102</v>
      </c>
      <c r="B3" s="207"/>
      <c r="C3" s="143" t="s">
        <v>103</v>
      </c>
      <c r="D3" s="145"/>
      <c r="E3" s="144"/>
      <c r="F3" s="4" t="s">
        <v>104</v>
      </c>
      <c r="G3" s="178" t="s">
        <v>0</v>
      </c>
      <c r="H3" s="219"/>
      <c r="I3" s="207"/>
      <c r="K3" s="43" t="s">
        <v>159</v>
      </c>
      <c r="L3" s="43" t="s">
        <v>160</v>
      </c>
      <c r="M3" s="43" t="s">
        <v>161</v>
      </c>
      <c r="O3" s="93"/>
      <c r="P3" s="91"/>
      <c r="Q3" s="92"/>
      <c r="R3" s="92"/>
      <c r="S3" s="92"/>
      <c r="T3" s="92"/>
      <c r="U3" s="92"/>
    </row>
    <row r="4" spans="1:21" ht="24" x14ac:dyDescent="0.3">
      <c r="A4" s="38" t="s">
        <v>13</v>
      </c>
      <c r="B4" s="192" t="s">
        <v>49</v>
      </c>
      <c r="C4" s="192"/>
      <c r="D4" s="192"/>
      <c r="E4" s="10"/>
      <c r="F4" s="16">
        <f>J4</f>
        <v>1</v>
      </c>
      <c r="G4" s="213"/>
      <c r="H4" s="214"/>
      <c r="I4" s="215"/>
      <c r="J4" s="5">
        <v>1</v>
      </c>
      <c r="K4" s="45" t="s">
        <v>20</v>
      </c>
      <c r="L4" s="48"/>
      <c r="M4" s="45" t="s">
        <v>237</v>
      </c>
    </row>
    <row r="5" spans="1:21" ht="18" customHeight="1" x14ac:dyDescent="0.3">
      <c r="A5" s="38" t="s">
        <v>25</v>
      </c>
      <c r="B5" s="220" t="s">
        <v>26</v>
      </c>
      <c r="C5" s="221"/>
      <c r="D5" s="222"/>
      <c r="E5" s="10"/>
      <c r="F5" s="16">
        <f>J5</f>
        <v>1</v>
      </c>
      <c r="G5" s="213"/>
      <c r="H5" s="214"/>
      <c r="I5" s="215"/>
      <c r="J5" s="5">
        <v>1</v>
      </c>
      <c r="K5" s="45" t="s">
        <v>20</v>
      </c>
      <c r="L5" s="48"/>
      <c r="M5" s="48"/>
    </row>
    <row r="6" spans="1:21" ht="24" customHeight="1" x14ac:dyDescent="0.3">
      <c r="A6" s="196" t="s">
        <v>405</v>
      </c>
      <c r="B6" s="26" t="s">
        <v>14</v>
      </c>
      <c r="C6" s="216"/>
      <c r="D6" s="217"/>
      <c r="E6" s="7" t="s">
        <v>2</v>
      </c>
      <c r="F6" s="17">
        <f>C6</f>
        <v>0</v>
      </c>
      <c r="G6" s="213"/>
      <c r="H6" s="214"/>
      <c r="I6" s="215"/>
      <c r="K6" s="45" t="s">
        <v>238</v>
      </c>
      <c r="L6" s="48"/>
      <c r="M6" s="45" t="s">
        <v>239</v>
      </c>
    </row>
    <row r="7" spans="1:21" ht="24" customHeight="1" x14ac:dyDescent="0.3">
      <c r="A7" s="197"/>
      <c r="B7" s="10" t="s">
        <v>12</v>
      </c>
      <c r="C7" s="156"/>
      <c r="D7" s="158"/>
      <c r="E7" s="7" t="s">
        <v>2</v>
      </c>
      <c r="F7" s="17">
        <f t="shared" ref="F7:F13" si="0">C7</f>
        <v>0</v>
      </c>
      <c r="G7" s="213"/>
      <c r="H7" s="214"/>
      <c r="I7" s="215"/>
      <c r="K7" s="45" t="s">
        <v>240</v>
      </c>
      <c r="L7" s="48"/>
      <c r="M7" s="45" t="s">
        <v>241</v>
      </c>
    </row>
    <row r="8" spans="1:21" ht="24" x14ac:dyDescent="0.3">
      <c r="A8" s="197"/>
      <c r="B8" s="26" t="s">
        <v>14</v>
      </c>
      <c r="C8" s="216"/>
      <c r="D8" s="217"/>
      <c r="E8" s="7" t="s">
        <v>2</v>
      </c>
      <c r="F8" s="17">
        <f t="shared" si="0"/>
        <v>0</v>
      </c>
      <c r="G8" s="213"/>
      <c r="H8" s="214"/>
      <c r="I8" s="215"/>
      <c r="K8" s="45" t="s">
        <v>238</v>
      </c>
      <c r="L8" s="48"/>
      <c r="M8" s="45" t="s">
        <v>239</v>
      </c>
    </row>
    <row r="9" spans="1:21" ht="24" x14ac:dyDescent="0.3">
      <c r="A9" s="197"/>
      <c r="B9" s="10" t="s">
        <v>12</v>
      </c>
      <c r="C9" s="156"/>
      <c r="D9" s="158"/>
      <c r="E9" s="7" t="s">
        <v>2</v>
      </c>
      <c r="F9" s="17">
        <f t="shared" si="0"/>
        <v>0</v>
      </c>
      <c r="G9" s="213"/>
      <c r="H9" s="214"/>
      <c r="I9" s="215"/>
      <c r="K9" s="45" t="s">
        <v>240</v>
      </c>
      <c r="L9" s="48"/>
      <c r="M9" s="45" t="s">
        <v>241</v>
      </c>
    </row>
    <row r="10" spans="1:21" ht="24" x14ac:dyDescent="0.3">
      <c r="A10" s="197"/>
      <c r="B10" s="26" t="s">
        <v>14</v>
      </c>
      <c r="C10" s="216"/>
      <c r="D10" s="217"/>
      <c r="E10" s="7" t="s">
        <v>2</v>
      </c>
      <c r="F10" s="17">
        <f t="shared" si="0"/>
        <v>0</v>
      </c>
      <c r="G10" s="213"/>
      <c r="H10" s="214"/>
      <c r="I10" s="215"/>
      <c r="K10" s="45" t="s">
        <v>238</v>
      </c>
      <c r="L10" s="48"/>
      <c r="M10" s="45" t="s">
        <v>239</v>
      </c>
    </row>
    <row r="11" spans="1:21" ht="24" x14ac:dyDescent="0.3">
      <c r="A11" s="197"/>
      <c r="B11" s="10" t="s">
        <v>12</v>
      </c>
      <c r="C11" s="156"/>
      <c r="D11" s="158"/>
      <c r="E11" s="7" t="s">
        <v>2</v>
      </c>
      <c r="F11" s="17">
        <f t="shared" si="0"/>
        <v>0</v>
      </c>
      <c r="G11" s="213"/>
      <c r="H11" s="214"/>
      <c r="I11" s="215"/>
      <c r="K11" s="45" t="s">
        <v>240</v>
      </c>
      <c r="L11" s="48"/>
      <c r="M11" s="45" t="s">
        <v>241</v>
      </c>
    </row>
    <row r="12" spans="1:21" ht="24" x14ac:dyDescent="0.3">
      <c r="A12" s="197"/>
      <c r="B12" s="26" t="s">
        <v>14</v>
      </c>
      <c r="C12" s="216"/>
      <c r="D12" s="217"/>
      <c r="E12" s="7" t="s">
        <v>2</v>
      </c>
      <c r="F12" s="17">
        <f t="shared" si="0"/>
        <v>0</v>
      </c>
      <c r="G12" s="213"/>
      <c r="H12" s="214"/>
      <c r="I12" s="215"/>
      <c r="K12" s="45" t="s">
        <v>238</v>
      </c>
      <c r="L12" s="48"/>
      <c r="M12" s="45" t="s">
        <v>239</v>
      </c>
    </row>
    <row r="13" spans="1:21" ht="24" x14ac:dyDescent="0.3">
      <c r="A13" s="198"/>
      <c r="B13" s="26" t="s">
        <v>12</v>
      </c>
      <c r="C13" s="216"/>
      <c r="D13" s="217"/>
      <c r="E13" s="9" t="s">
        <v>2</v>
      </c>
      <c r="F13" s="17">
        <f t="shared" si="0"/>
        <v>0</v>
      </c>
      <c r="G13" s="213"/>
      <c r="H13" s="214"/>
      <c r="I13" s="215"/>
      <c r="K13" s="45" t="s">
        <v>240</v>
      </c>
      <c r="L13" s="48"/>
      <c r="M13" s="45" t="s">
        <v>241</v>
      </c>
    </row>
    <row r="14" spans="1:21" ht="120" x14ac:dyDescent="0.3">
      <c r="A14" s="27" t="s">
        <v>134</v>
      </c>
      <c r="B14" s="155" t="s">
        <v>135</v>
      </c>
      <c r="C14" s="212"/>
      <c r="D14" s="212"/>
      <c r="E14" s="7"/>
      <c r="F14" s="16">
        <f>J14</f>
        <v>1</v>
      </c>
      <c r="G14" s="213"/>
      <c r="H14" s="214"/>
      <c r="I14" s="215"/>
      <c r="J14" s="5">
        <v>1</v>
      </c>
      <c r="K14" s="45" t="s">
        <v>20</v>
      </c>
      <c r="L14" s="45" t="s">
        <v>242</v>
      </c>
      <c r="M14" s="48"/>
    </row>
    <row r="15" spans="1:21" ht="60" x14ac:dyDescent="0.3">
      <c r="A15" s="196" t="s">
        <v>145</v>
      </c>
      <c r="B15" s="10" t="s">
        <v>19</v>
      </c>
      <c r="C15" s="156"/>
      <c r="D15" s="158"/>
      <c r="E15" s="157"/>
      <c r="F15" s="17">
        <f>C15</f>
        <v>0</v>
      </c>
      <c r="G15" s="213"/>
      <c r="H15" s="214"/>
      <c r="I15" s="215"/>
      <c r="K15" s="45" t="s">
        <v>248</v>
      </c>
      <c r="L15" s="48"/>
      <c r="M15" s="45" t="s">
        <v>243</v>
      </c>
    </row>
    <row r="16" spans="1:21" ht="84" x14ac:dyDescent="0.3">
      <c r="A16" s="197"/>
      <c r="B16" s="10" t="s">
        <v>16</v>
      </c>
      <c r="C16" s="156"/>
      <c r="D16" s="158"/>
      <c r="E16" s="157"/>
      <c r="F16" s="16">
        <f>IF(C16="",-1,C16)</f>
        <v>-1</v>
      </c>
      <c r="G16" s="213"/>
      <c r="H16" s="214"/>
      <c r="I16" s="215"/>
      <c r="K16" s="45" t="s">
        <v>245</v>
      </c>
      <c r="L16" s="48"/>
      <c r="M16" s="45" t="s">
        <v>244</v>
      </c>
    </row>
    <row r="17" spans="1:13" ht="60" x14ac:dyDescent="0.3">
      <c r="A17" s="197"/>
      <c r="B17" s="10" t="s">
        <v>24</v>
      </c>
      <c r="C17" s="150"/>
      <c r="D17" s="150"/>
      <c r="E17" s="150"/>
      <c r="F17" s="33">
        <f>J17</f>
        <v>1</v>
      </c>
      <c r="G17" s="213"/>
      <c r="H17" s="214"/>
      <c r="I17" s="215"/>
      <c r="J17" s="5">
        <v>1</v>
      </c>
      <c r="K17" s="45" t="s">
        <v>20</v>
      </c>
      <c r="L17" s="48"/>
      <c r="M17" s="45" t="s">
        <v>246</v>
      </c>
    </row>
    <row r="18" spans="1:13" ht="60" x14ac:dyDescent="0.3">
      <c r="A18" s="197"/>
      <c r="B18" s="10" t="s">
        <v>17</v>
      </c>
      <c r="C18" s="150"/>
      <c r="D18" s="150"/>
      <c r="E18" s="150"/>
      <c r="F18" s="17">
        <f t="shared" ref="F18:F19" si="1">C18</f>
        <v>0</v>
      </c>
      <c r="G18" s="213"/>
      <c r="H18" s="214"/>
      <c r="I18" s="215"/>
      <c r="K18" s="45" t="s">
        <v>302</v>
      </c>
      <c r="L18" s="48"/>
      <c r="M18" s="45" t="s">
        <v>247</v>
      </c>
    </row>
    <row r="19" spans="1:13" ht="72" x14ac:dyDescent="0.3">
      <c r="A19" s="198"/>
      <c r="B19" s="10" t="s">
        <v>18</v>
      </c>
      <c r="C19" s="150"/>
      <c r="D19" s="150"/>
      <c r="E19" s="150"/>
      <c r="F19" s="17">
        <f t="shared" si="1"/>
        <v>0</v>
      </c>
      <c r="G19" s="213"/>
      <c r="H19" s="214"/>
      <c r="I19" s="215"/>
      <c r="K19" s="45" t="s">
        <v>303</v>
      </c>
      <c r="L19" s="48"/>
      <c r="M19" s="45" t="s">
        <v>249</v>
      </c>
    </row>
    <row r="20" spans="1:13" ht="14.4" customHeight="1" x14ac:dyDescent="0.3">
      <c r="A20" s="201" t="s">
        <v>119</v>
      </c>
      <c r="B20" s="28" t="s">
        <v>15</v>
      </c>
      <c r="C20" s="158" t="s">
        <v>142</v>
      </c>
      <c r="D20" s="158"/>
      <c r="E20" s="158"/>
      <c r="F20" s="29"/>
      <c r="G20" s="216" t="s">
        <v>147</v>
      </c>
      <c r="H20" s="217"/>
      <c r="I20" s="218"/>
      <c r="K20" s="44"/>
      <c r="L20" s="44"/>
      <c r="M20" s="44"/>
    </row>
    <row r="21" spans="1:13" x14ac:dyDescent="0.3">
      <c r="A21" s="202"/>
      <c r="B21" s="30"/>
      <c r="C21" s="31"/>
      <c r="D21" s="31"/>
      <c r="E21" s="31"/>
      <c r="F21" s="7">
        <v>1</v>
      </c>
      <c r="G21" s="204"/>
      <c r="H21" s="205"/>
      <c r="I21" s="206"/>
      <c r="K21" s="44"/>
      <c r="L21" s="44"/>
      <c r="M21" s="44"/>
    </row>
    <row r="22" spans="1:13" x14ac:dyDescent="0.3">
      <c r="A22" s="202"/>
      <c r="B22" s="28"/>
      <c r="C22" s="32"/>
      <c r="D22" s="32"/>
      <c r="E22" s="32"/>
      <c r="F22" s="7">
        <v>1</v>
      </c>
      <c r="G22" s="204"/>
      <c r="H22" s="205"/>
      <c r="I22" s="206"/>
      <c r="K22" s="44"/>
      <c r="L22" s="44"/>
      <c r="M22" s="44"/>
    </row>
    <row r="23" spans="1:13" x14ac:dyDescent="0.3">
      <c r="A23" s="202"/>
      <c r="B23" s="28"/>
      <c r="C23" s="32"/>
      <c r="D23" s="32"/>
      <c r="E23" s="32"/>
      <c r="F23" s="7">
        <v>1</v>
      </c>
      <c r="G23" s="204"/>
      <c r="H23" s="205"/>
      <c r="I23" s="206"/>
      <c r="K23" s="44"/>
      <c r="L23" s="44"/>
      <c r="M23" s="44"/>
    </row>
    <row r="24" spans="1:13" x14ac:dyDescent="0.3">
      <c r="A24" s="202"/>
      <c r="B24" s="28"/>
      <c r="C24" s="32"/>
      <c r="D24" s="32"/>
      <c r="E24" s="32"/>
      <c r="F24" s="7">
        <v>1</v>
      </c>
      <c r="G24" s="204"/>
      <c r="H24" s="205"/>
      <c r="I24" s="206"/>
      <c r="K24" s="44"/>
      <c r="L24" s="44"/>
      <c r="M24" s="44"/>
    </row>
    <row r="25" spans="1:13" x14ac:dyDescent="0.3">
      <c r="A25" s="202"/>
      <c r="B25" s="28"/>
      <c r="C25" s="32"/>
      <c r="D25" s="32"/>
      <c r="E25" s="32"/>
      <c r="F25" s="7">
        <v>1</v>
      </c>
      <c r="G25" s="204"/>
      <c r="H25" s="205"/>
      <c r="I25" s="206"/>
      <c r="K25" s="44"/>
      <c r="L25" s="44"/>
      <c r="M25" s="44"/>
    </row>
    <row r="26" spans="1:13" x14ac:dyDescent="0.3">
      <c r="A26" s="202"/>
      <c r="B26" s="28"/>
      <c r="C26" s="32"/>
      <c r="D26" s="32"/>
      <c r="E26" s="32"/>
      <c r="F26" s="7">
        <v>1</v>
      </c>
      <c r="G26" s="204"/>
      <c r="H26" s="205"/>
      <c r="I26" s="206"/>
      <c r="K26" s="44"/>
      <c r="L26" s="44"/>
      <c r="M26" s="44"/>
    </row>
    <row r="27" spans="1:13" x14ac:dyDescent="0.3">
      <c r="A27" s="202"/>
      <c r="B27" s="28"/>
      <c r="C27" s="32"/>
      <c r="D27" s="32"/>
      <c r="E27" s="32"/>
      <c r="F27" s="7">
        <v>1</v>
      </c>
      <c r="G27" s="204"/>
      <c r="H27" s="205"/>
      <c r="I27" s="206"/>
      <c r="K27" s="44"/>
      <c r="L27" s="44"/>
      <c r="M27" s="44"/>
    </row>
    <row r="28" spans="1:13" x14ac:dyDescent="0.3">
      <c r="A28" s="202"/>
      <c r="B28" s="28"/>
      <c r="C28" s="32"/>
      <c r="D28" s="32"/>
      <c r="E28" s="32"/>
      <c r="F28" s="7">
        <v>1</v>
      </c>
      <c r="G28" s="204"/>
      <c r="H28" s="205"/>
      <c r="I28" s="206"/>
      <c r="K28" s="44"/>
      <c r="L28" s="44"/>
      <c r="M28" s="44"/>
    </row>
    <row r="29" spans="1:13" x14ac:dyDescent="0.3">
      <c r="A29" s="202"/>
      <c r="B29" s="28"/>
      <c r="C29" s="32"/>
      <c r="D29" s="32"/>
      <c r="E29" s="32"/>
      <c r="F29" s="7">
        <v>1</v>
      </c>
      <c r="G29" s="204"/>
      <c r="H29" s="205"/>
      <c r="I29" s="206"/>
      <c r="K29" s="44"/>
      <c r="L29" s="44"/>
      <c r="M29" s="44"/>
    </row>
    <row r="30" spans="1:13" x14ac:dyDescent="0.3">
      <c r="A30" s="202"/>
      <c r="B30" s="28"/>
      <c r="C30" s="32"/>
      <c r="D30" s="32"/>
      <c r="E30" s="32"/>
      <c r="F30" s="7">
        <v>1</v>
      </c>
      <c r="G30" s="204"/>
      <c r="H30" s="205"/>
      <c r="I30" s="206"/>
      <c r="K30" s="44"/>
      <c r="L30" s="44"/>
      <c r="M30" s="44"/>
    </row>
    <row r="31" spans="1:13" x14ac:dyDescent="0.3">
      <c r="A31" s="202"/>
      <c r="B31" s="28"/>
      <c r="C31" s="32"/>
      <c r="D31" s="32"/>
      <c r="E31" s="32"/>
      <c r="F31" s="7">
        <v>1</v>
      </c>
      <c r="G31" s="204"/>
      <c r="H31" s="205"/>
      <c r="I31" s="206"/>
      <c r="K31" s="44"/>
      <c r="L31" s="44"/>
      <c r="M31" s="44"/>
    </row>
    <row r="32" spans="1:13" x14ac:dyDescent="0.3">
      <c r="A32" s="202"/>
      <c r="B32" s="28"/>
      <c r="C32" s="32"/>
      <c r="D32" s="32"/>
      <c r="E32" s="32"/>
      <c r="F32" s="7">
        <v>1</v>
      </c>
      <c r="G32" s="204"/>
      <c r="H32" s="205"/>
      <c r="I32" s="206"/>
      <c r="K32" s="44"/>
      <c r="L32" s="44"/>
      <c r="M32" s="44"/>
    </row>
    <row r="33" spans="1:13" x14ac:dyDescent="0.3">
      <c r="A33" s="202"/>
      <c r="B33" s="28"/>
      <c r="C33" s="32"/>
      <c r="D33" s="32"/>
      <c r="E33" s="32"/>
      <c r="F33" s="7">
        <v>1</v>
      </c>
      <c r="G33" s="204"/>
      <c r="H33" s="205"/>
      <c r="I33" s="206"/>
      <c r="K33" s="44"/>
      <c r="L33" s="44"/>
      <c r="M33" s="44"/>
    </row>
    <row r="34" spans="1:13" x14ac:dyDescent="0.3">
      <c r="A34" s="202"/>
      <c r="B34" s="28"/>
      <c r="C34" s="32"/>
      <c r="D34" s="32"/>
      <c r="E34" s="32"/>
      <c r="F34" s="7">
        <v>1</v>
      </c>
      <c r="G34" s="204"/>
      <c r="H34" s="205"/>
      <c r="I34" s="206"/>
      <c r="K34" s="44"/>
      <c r="L34" s="44"/>
      <c r="M34" s="44"/>
    </row>
    <row r="35" spans="1:13" x14ac:dyDescent="0.3">
      <c r="A35" s="202"/>
      <c r="B35" s="28"/>
      <c r="C35" s="32"/>
      <c r="D35" s="32"/>
      <c r="E35" s="32"/>
      <c r="F35" s="7">
        <v>1</v>
      </c>
      <c r="G35" s="204"/>
      <c r="H35" s="205"/>
      <c r="I35" s="206"/>
      <c r="K35" s="44"/>
      <c r="L35" s="44"/>
      <c r="M35" s="44"/>
    </row>
    <row r="36" spans="1:13" x14ac:dyDescent="0.3">
      <c r="A36" s="202"/>
      <c r="B36" s="28"/>
      <c r="C36" s="32"/>
      <c r="D36" s="32"/>
      <c r="E36" s="32"/>
      <c r="F36" s="7">
        <v>1</v>
      </c>
      <c r="G36" s="204"/>
      <c r="H36" s="205"/>
      <c r="I36" s="206"/>
      <c r="K36" s="44"/>
      <c r="L36" s="44"/>
      <c r="M36" s="44"/>
    </row>
    <row r="37" spans="1:13" x14ac:dyDescent="0.3">
      <c r="A37" s="202"/>
      <c r="B37" s="28"/>
      <c r="C37" s="32"/>
      <c r="D37" s="32"/>
      <c r="E37" s="32"/>
      <c r="F37" s="7">
        <v>1</v>
      </c>
      <c r="G37" s="204"/>
      <c r="H37" s="205"/>
      <c r="I37" s="206"/>
      <c r="K37" s="44"/>
      <c r="L37" s="44"/>
      <c r="M37" s="44"/>
    </row>
    <row r="38" spans="1:13" x14ac:dyDescent="0.3">
      <c r="A38" s="202"/>
      <c r="B38" s="28"/>
      <c r="C38" s="32"/>
      <c r="D38" s="32"/>
      <c r="E38" s="32"/>
      <c r="F38" s="7">
        <v>1</v>
      </c>
      <c r="G38" s="204"/>
      <c r="H38" s="205"/>
      <c r="I38" s="206"/>
      <c r="K38" s="44"/>
      <c r="L38" s="44"/>
      <c r="M38" s="44"/>
    </row>
    <row r="39" spans="1:13" x14ac:dyDescent="0.3">
      <c r="A39" s="202"/>
      <c r="B39" s="28"/>
      <c r="C39" s="32"/>
      <c r="D39" s="32"/>
      <c r="E39" s="32"/>
      <c r="F39" s="7">
        <v>1</v>
      </c>
      <c r="G39" s="204"/>
      <c r="H39" s="205"/>
      <c r="I39" s="206"/>
      <c r="K39" s="44"/>
      <c r="L39" s="44"/>
      <c r="M39" s="44"/>
    </row>
    <row r="40" spans="1:13" x14ac:dyDescent="0.3">
      <c r="A40" s="202"/>
      <c r="B40" s="28"/>
      <c r="C40" s="32"/>
      <c r="D40" s="32"/>
      <c r="E40" s="32"/>
      <c r="F40" s="7">
        <v>1</v>
      </c>
      <c r="G40" s="204"/>
      <c r="H40" s="205"/>
      <c r="I40" s="206"/>
      <c r="K40" s="44"/>
      <c r="L40" s="44"/>
      <c r="M40" s="44"/>
    </row>
    <row r="41" spans="1:13" x14ac:dyDescent="0.3">
      <c r="A41" s="202"/>
      <c r="B41" s="28"/>
      <c r="C41" s="32"/>
      <c r="D41" s="32"/>
      <c r="E41" s="32"/>
      <c r="F41" s="7">
        <v>1</v>
      </c>
      <c r="G41" s="204"/>
      <c r="H41" s="205"/>
      <c r="I41" s="206"/>
      <c r="K41" s="44"/>
      <c r="L41" s="44"/>
      <c r="M41" s="44"/>
    </row>
    <row r="42" spans="1:13" x14ac:dyDescent="0.3">
      <c r="A42" s="202"/>
      <c r="B42" s="28"/>
      <c r="C42" s="32"/>
      <c r="D42" s="32"/>
      <c r="E42" s="32"/>
      <c r="F42" s="7">
        <v>1</v>
      </c>
      <c r="G42" s="204"/>
      <c r="H42" s="205"/>
      <c r="I42" s="206"/>
      <c r="K42" s="44"/>
      <c r="L42" s="44"/>
      <c r="M42" s="44"/>
    </row>
    <row r="43" spans="1:13" x14ac:dyDescent="0.3">
      <c r="A43" s="202"/>
      <c r="B43" s="28"/>
      <c r="C43" s="32"/>
      <c r="D43" s="32"/>
      <c r="E43" s="32"/>
      <c r="F43" s="7">
        <v>1</v>
      </c>
      <c r="G43" s="204"/>
      <c r="H43" s="205"/>
      <c r="I43" s="206"/>
      <c r="K43" s="44"/>
      <c r="L43" s="44"/>
      <c r="M43" s="44"/>
    </row>
    <row r="44" spans="1:13" x14ac:dyDescent="0.3">
      <c r="A44" s="202"/>
      <c r="B44" s="28"/>
      <c r="C44" s="32"/>
      <c r="D44" s="32"/>
      <c r="E44" s="32"/>
      <c r="F44" s="7">
        <v>1</v>
      </c>
      <c r="G44" s="204"/>
      <c r="H44" s="205"/>
      <c r="I44" s="206"/>
      <c r="K44" s="44"/>
      <c r="L44" s="44"/>
      <c r="M44" s="44"/>
    </row>
    <row r="45" spans="1:13" x14ac:dyDescent="0.3">
      <c r="A45" s="202"/>
      <c r="B45" s="28"/>
      <c r="C45" s="32"/>
      <c r="D45" s="32"/>
      <c r="E45" s="32"/>
      <c r="F45" s="7">
        <v>1</v>
      </c>
      <c r="G45" s="204"/>
      <c r="H45" s="205"/>
      <c r="I45" s="206"/>
      <c r="K45" s="44"/>
      <c r="L45" s="44"/>
      <c r="M45" s="44"/>
    </row>
    <row r="46" spans="1:13" x14ac:dyDescent="0.3">
      <c r="A46" s="203"/>
      <c r="B46" s="28"/>
      <c r="C46" s="32"/>
      <c r="D46" s="32"/>
      <c r="E46" s="32"/>
      <c r="F46" s="7">
        <v>1</v>
      </c>
      <c r="G46" s="223"/>
      <c r="H46" s="224"/>
      <c r="I46" s="225"/>
      <c r="K46" s="44"/>
      <c r="L46" s="44"/>
      <c r="M46" s="44"/>
    </row>
    <row r="47" spans="1:13" x14ac:dyDescent="0.3">
      <c r="A47" s="10" t="s">
        <v>1</v>
      </c>
      <c r="B47" s="168"/>
      <c r="C47" s="169"/>
      <c r="D47" s="10" t="s">
        <v>10</v>
      </c>
      <c r="E47" s="168"/>
      <c r="F47" s="169"/>
      <c r="G47" s="10" t="s">
        <v>11</v>
      </c>
      <c r="H47" s="170">
        <f ca="1">NOW()</f>
        <v>45896.573561805555</v>
      </c>
      <c r="I47" s="169"/>
      <c r="K47" s="44"/>
      <c r="L47" s="44"/>
      <c r="M47" s="44"/>
    </row>
    <row r="48" spans="1:13" x14ac:dyDescent="0.3">
      <c r="A48" s="209" t="s">
        <v>148</v>
      </c>
      <c r="B48" s="210"/>
      <c r="C48" s="210"/>
      <c r="D48" s="210"/>
      <c r="E48" s="210"/>
      <c r="F48" s="210"/>
      <c r="G48" s="210"/>
      <c r="H48" s="210"/>
      <c r="I48" s="211"/>
      <c r="K48" s="44"/>
      <c r="L48" s="44"/>
      <c r="M48" s="44"/>
    </row>
    <row r="49" spans="1:13" ht="14.4" customHeight="1" x14ac:dyDescent="0.3">
      <c r="A49" s="201" t="s">
        <v>119</v>
      </c>
      <c r="B49" s="28" t="s">
        <v>15</v>
      </c>
      <c r="C49" s="158" t="s">
        <v>142</v>
      </c>
      <c r="D49" s="158"/>
      <c r="E49" s="158"/>
      <c r="F49" s="29"/>
      <c r="G49" s="216" t="s">
        <v>146</v>
      </c>
      <c r="H49" s="217"/>
      <c r="I49" s="218"/>
      <c r="K49" s="44"/>
      <c r="L49" s="44"/>
      <c r="M49" s="44"/>
    </row>
    <row r="50" spans="1:13" x14ac:dyDescent="0.3">
      <c r="A50" s="202"/>
      <c r="B50" s="30"/>
      <c r="C50" s="31"/>
      <c r="D50" s="31"/>
      <c r="E50" s="31"/>
      <c r="F50" s="7">
        <v>1</v>
      </c>
      <c r="G50" s="204"/>
      <c r="H50" s="205"/>
      <c r="I50" s="206"/>
      <c r="K50" s="44"/>
      <c r="L50" s="44"/>
      <c r="M50" s="44"/>
    </row>
    <row r="51" spans="1:13" x14ac:dyDescent="0.3">
      <c r="A51" s="202"/>
      <c r="B51" s="28"/>
      <c r="C51" s="32"/>
      <c r="D51" s="32"/>
      <c r="E51" s="32"/>
      <c r="F51" s="7">
        <v>1</v>
      </c>
      <c r="G51" s="204"/>
      <c r="H51" s="205"/>
      <c r="I51" s="206"/>
      <c r="K51" s="44"/>
      <c r="L51" s="44"/>
      <c r="M51" s="44"/>
    </row>
    <row r="52" spans="1:13" x14ac:dyDescent="0.3">
      <c r="A52" s="202"/>
      <c r="B52" s="28"/>
      <c r="C52" s="32"/>
      <c r="D52" s="32"/>
      <c r="E52" s="32"/>
      <c r="F52" s="7">
        <v>1</v>
      </c>
      <c r="G52" s="204"/>
      <c r="H52" s="205"/>
      <c r="I52" s="206"/>
      <c r="K52" s="44"/>
      <c r="L52" s="44"/>
      <c r="M52" s="44"/>
    </row>
    <row r="53" spans="1:13" x14ac:dyDescent="0.3">
      <c r="A53" s="202"/>
      <c r="B53" s="28"/>
      <c r="C53" s="32"/>
      <c r="D53" s="32"/>
      <c r="E53" s="32"/>
      <c r="F53" s="7">
        <v>1</v>
      </c>
      <c r="G53" s="204"/>
      <c r="H53" s="205"/>
      <c r="I53" s="206"/>
      <c r="K53" s="44"/>
      <c r="L53" s="44"/>
      <c r="M53" s="44"/>
    </row>
    <row r="54" spans="1:13" x14ac:dyDescent="0.3">
      <c r="A54" s="202"/>
      <c r="B54" s="28"/>
      <c r="C54" s="32"/>
      <c r="D54" s="32"/>
      <c r="E54" s="32"/>
      <c r="F54" s="7">
        <v>1</v>
      </c>
      <c r="G54" s="204"/>
      <c r="H54" s="205"/>
      <c r="I54" s="206"/>
      <c r="K54" s="44"/>
      <c r="L54" s="44"/>
      <c r="M54" s="44"/>
    </row>
    <row r="55" spans="1:13" x14ac:dyDescent="0.3">
      <c r="A55" s="202"/>
      <c r="B55" s="28"/>
      <c r="C55" s="32"/>
      <c r="D55" s="32"/>
      <c r="E55" s="32"/>
      <c r="F55" s="7">
        <v>1</v>
      </c>
      <c r="G55" s="204"/>
      <c r="H55" s="205"/>
      <c r="I55" s="206"/>
      <c r="K55" s="44"/>
      <c r="L55" s="44"/>
      <c r="M55" s="44"/>
    </row>
    <row r="56" spans="1:13" x14ac:dyDescent="0.3">
      <c r="A56" s="202"/>
      <c r="B56" s="28"/>
      <c r="C56" s="32"/>
      <c r="D56" s="32"/>
      <c r="E56" s="32"/>
      <c r="F56" s="7">
        <v>1</v>
      </c>
      <c r="G56" s="204"/>
      <c r="H56" s="205"/>
      <c r="I56" s="206"/>
      <c r="K56" s="44"/>
      <c r="L56" s="44"/>
      <c r="M56" s="44"/>
    </row>
    <row r="57" spans="1:13" x14ac:dyDescent="0.3">
      <c r="A57" s="202"/>
      <c r="B57" s="28"/>
      <c r="C57" s="32"/>
      <c r="D57" s="32"/>
      <c r="E57" s="32"/>
      <c r="F57" s="7">
        <v>1</v>
      </c>
      <c r="G57" s="204"/>
      <c r="H57" s="205"/>
      <c r="I57" s="206"/>
      <c r="K57" s="44"/>
      <c r="L57" s="44"/>
      <c r="M57" s="44"/>
    </row>
    <row r="58" spans="1:13" x14ac:dyDescent="0.3">
      <c r="A58" s="202"/>
      <c r="B58" s="28"/>
      <c r="C58" s="32"/>
      <c r="D58" s="32"/>
      <c r="E58" s="32"/>
      <c r="F58" s="7">
        <v>1</v>
      </c>
      <c r="G58" s="204"/>
      <c r="H58" s="205"/>
      <c r="I58" s="206"/>
      <c r="K58" s="44"/>
      <c r="L58" s="44"/>
      <c r="M58" s="44"/>
    </row>
    <row r="59" spans="1:13" x14ac:dyDescent="0.3">
      <c r="A59" s="202"/>
      <c r="B59" s="28"/>
      <c r="C59" s="32"/>
      <c r="D59" s="32"/>
      <c r="E59" s="32"/>
      <c r="F59" s="7">
        <v>1</v>
      </c>
      <c r="G59" s="204"/>
      <c r="H59" s="205"/>
      <c r="I59" s="206"/>
      <c r="K59" s="44"/>
      <c r="L59" s="44"/>
      <c r="M59" s="44"/>
    </row>
    <row r="60" spans="1:13" x14ac:dyDescent="0.3">
      <c r="A60" s="202"/>
      <c r="B60" s="28"/>
      <c r="C60" s="32"/>
      <c r="D60" s="32"/>
      <c r="E60" s="32"/>
      <c r="F60" s="7">
        <v>1</v>
      </c>
      <c r="G60" s="204"/>
      <c r="H60" s="205"/>
      <c r="I60" s="206"/>
      <c r="K60" s="44"/>
      <c r="L60" s="44"/>
      <c r="M60" s="44"/>
    </row>
    <row r="61" spans="1:13" x14ac:dyDescent="0.3">
      <c r="A61" s="202"/>
      <c r="B61" s="28"/>
      <c r="C61" s="32"/>
      <c r="D61" s="32"/>
      <c r="E61" s="32"/>
      <c r="F61" s="7">
        <v>1</v>
      </c>
      <c r="G61" s="204"/>
      <c r="H61" s="205"/>
      <c r="I61" s="206"/>
      <c r="K61" s="44"/>
      <c r="L61" s="44"/>
      <c r="M61" s="44"/>
    </row>
    <row r="62" spans="1:13" x14ac:dyDescent="0.3">
      <c r="A62" s="202"/>
      <c r="B62" s="28"/>
      <c r="C62" s="32"/>
      <c r="D62" s="32"/>
      <c r="E62" s="32"/>
      <c r="F62" s="7">
        <v>1</v>
      </c>
      <c r="G62" s="204"/>
      <c r="H62" s="205"/>
      <c r="I62" s="206"/>
      <c r="K62" s="44"/>
      <c r="L62" s="44"/>
      <c r="M62" s="44"/>
    </row>
    <row r="63" spans="1:13" x14ac:dyDescent="0.3">
      <c r="A63" s="202"/>
      <c r="B63" s="28"/>
      <c r="C63" s="32"/>
      <c r="D63" s="32"/>
      <c r="E63" s="32"/>
      <c r="F63" s="7">
        <v>1</v>
      </c>
      <c r="G63" s="204"/>
      <c r="H63" s="205"/>
      <c r="I63" s="206"/>
      <c r="K63" s="44"/>
      <c r="L63" s="44"/>
      <c r="M63" s="44"/>
    </row>
    <row r="64" spans="1:13" x14ac:dyDescent="0.3">
      <c r="A64" s="202"/>
      <c r="B64" s="28"/>
      <c r="C64" s="32"/>
      <c r="D64" s="32"/>
      <c r="E64" s="32"/>
      <c r="F64" s="7">
        <v>1</v>
      </c>
      <c r="G64" s="204"/>
      <c r="H64" s="205"/>
      <c r="I64" s="206"/>
      <c r="K64" s="44"/>
      <c r="L64" s="44"/>
      <c r="M64" s="44"/>
    </row>
    <row r="65" spans="1:13" x14ac:dyDescent="0.3">
      <c r="A65" s="202"/>
      <c r="B65" s="28"/>
      <c r="C65" s="32"/>
      <c r="D65" s="32"/>
      <c r="E65" s="32"/>
      <c r="F65" s="7">
        <v>1</v>
      </c>
      <c r="G65" s="204"/>
      <c r="H65" s="205"/>
      <c r="I65" s="206"/>
      <c r="K65" s="44"/>
      <c r="L65" s="44"/>
      <c r="M65" s="44"/>
    </row>
    <row r="66" spans="1:13" x14ac:dyDescent="0.3">
      <c r="A66" s="202"/>
      <c r="B66" s="28"/>
      <c r="C66" s="32"/>
      <c r="D66" s="32"/>
      <c r="E66" s="32"/>
      <c r="F66" s="7">
        <v>1</v>
      </c>
      <c r="G66" s="204"/>
      <c r="H66" s="205"/>
      <c r="I66" s="206"/>
      <c r="K66" s="44"/>
      <c r="L66" s="44"/>
      <c r="M66" s="44"/>
    </row>
    <row r="67" spans="1:13" x14ac:dyDescent="0.3">
      <c r="A67" s="202"/>
      <c r="B67" s="28"/>
      <c r="C67" s="32"/>
      <c r="D67" s="32"/>
      <c r="E67" s="32"/>
      <c r="F67" s="7">
        <v>1</v>
      </c>
      <c r="G67" s="204"/>
      <c r="H67" s="205"/>
      <c r="I67" s="206"/>
      <c r="K67" s="44"/>
      <c r="L67" s="44"/>
      <c r="M67" s="44"/>
    </row>
    <row r="68" spans="1:13" x14ac:dyDescent="0.3">
      <c r="A68" s="202"/>
      <c r="B68" s="28"/>
      <c r="C68" s="32"/>
      <c r="D68" s="32"/>
      <c r="E68" s="32"/>
      <c r="F68" s="7">
        <v>1</v>
      </c>
      <c r="G68" s="204"/>
      <c r="H68" s="205"/>
      <c r="I68" s="206"/>
      <c r="K68" s="44"/>
      <c r="L68" s="44"/>
      <c r="M68" s="44"/>
    </row>
    <row r="69" spans="1:13" x14ac:dyDescent="0.3">
      <c r="A69" s="202"/>
      <c r="B69" s="28"/>
      <c r="C69" s="32"/>
      <c r="D69" s="32"/>
      <c r="E69" s="32"/>
      <c r="F69" s="7">
        <v>1</v>
      </c>
      <c r="G69" s="204"/>
      <c r="H69" s="205"/>
      <c r="I69" s="206"/>
      <c r="K69" s="44"/>
      <c r="L69" s="44"/>
      <c r="M69" s="44"/>
    </row>
    <row r="70" spans="1:13" x14ac:dyDescent="0.3">
      <c r="A70" s="202"/>
      <c r="B70" s="28"/>
      <c r="C70" s="32"/>
      <c r="D70" s="32"/>
      <c r="E70" s="32"/>
      <c r="F70" s="7">
        <v>1</v>
      </c>
      <c r="G70" s="204"/>
      <c r="H70" s="205"/>
      <c r="I70" s="206"/>
      <c r="K70" s="44"/>
      <c r="L70" s="44"/>
      <c r="M70" s="44"/>
    </row>
    <row r="71" spans="1:13" x14ac:dyDescent="0.3">
      <c r="A71" s="202"/>
      <c r="B71" s="28"/>
      <c r="C71" s="32"/>
      <c r="D71" s="32"/>
      <c r="E71" s="32"/>
      <c r="F71" s="7">
        <v>1</v>
      </c>
      <c r="G71" s="204"/>
      <c r="H71" s="205"/>
      <c r="I71" s="206"/>
      <c r="K71" s="44"/>
      <c r="L71" s="44"/>
      <c r="M71" s="44"/>
    </row>
    <row r="72" spans="1:13" x14ac:dyDescent="0.3">
      <c r="A72" s="202"/>
      <c r="B72" s="28"/>
      <c r="C72" s="32"/>
      <c r="D72" s="32"/>
      <c r="E72" s="32"/>
      <c r="F72" s="7">
        <v>1</v>
      </c>
      <c r="G72" s="204"/>
      <c r="H72" s="205"/>
      <c r="I72" s="206"/>
      <c r="K72" s="44"/>
      <c r="L72" s="44"/>
      <c r="M72" s="44"/>
    </row>
    <row r="73" spans="1:13" x14ac:dyDescent="0.3">
      <c r="A73" s="202"/>
      <c r="B73" s="28"/>
      <c r="C73" s="32"/>
      <c r="D73" s="32"/>
      <c r="E73" s="32"/>
      <c r="F73" s="7">
        <v>1</v>
      </c>
      <c r="G73" s="204"/>
      <c r="H73" s="205"/>
      <c r="I73" s="206"/>
      <c r="K73" s="44"/>
      <c r="L73" s="44"/>
      <c r="M73" s="44"/>
    </row>
    <row r="74" spans="1:13" x14ac:dyDescent="0.3">
      <c r="A74" s="202"/>
      <c r="B74" s="28"/>
      <c r="C74" s="32"/>
      <c r="D74" s="32"/>
      <c r="E74" s="32"/>
      <c r="F74" s="7">
        <v>1</v>
      </c>
      <c r="G74" s="204"/>
      <c r="H74" s="205"/>
      <c r="I74" s="206"/>
      <c r="K74" s="44"/>
      <c r="L74" s="44"/>
      <c r="M74" s="44"/>
    </row>
    <row r="75" spans="1:13" x14ac:dyDescent="0.3">
      <c r="A75" s="202"/>
      <c r="B75" s="28"/>
      <c r="C75" s="32"/>
      <c r="D75" s="32"/>
      <c r="E75" s="32"/>
      <c r="F75" s="7">
        <v>1</v>
      </c>
      <c r="G75" s="204"/>
      <c r="H75" s="205"/>
      <c r="I75" s="206"/>
      <c r="K75" s="44"/>
      <c r="L75" s="44"/>
      <c r="M75" s="44"/>
    </row>
    <row r="76" spans="1:13" x14ac:dyDescent="0.3">
      <c r="A76" s="202"/>
      <c r="B76" s="28"/>
      <c r="C76" s="32"/>
      <c r="D76" s="32"/>
      <c r="E76" s="32"/>
      <c r="F76" s="7">
        <v>1</v>
      </c>
      <c r="G76" s="204"/>
      <c r="H76" s="205"/>
      <c r="I76" s="206"/>
      <c r="K76" s="44"/>
      <c r="L76" s="44"/>
      <c r="M76" s="44"/>
    </row>
    <row r="77" spans="1:13" x14ac:dyDescent="0.3">
      <c r="A77" s="202"/>
      <c r="B77" s="28"/>
      <c r="C77" s="32"/>
      <c r="D77" s="32"/>
      <c r="E77" s="32"/>
      <c r="F77" s="7">
        <v>1</v>
      </c>
      <c r="G77" s="204"/>
      <c r="H77" s="205"/>
      <c r="I77" s="206"/>
      <c r="K77" s="44"/>
      <c r="L77" s="44"/>
      <c r="M77" s="44"/>
    </row>
    <row r="78" spans="1:13" x14ac:dyDescent="0.3">
      <c r="A78" s="202"/>
      <c r="B78" s="28"/>
      <c r="C78" s="32"/>
      <c r="D78" s="32"/>
      <c r="E78" s="32"/>
      <c r="F78" s="7">
        <v>1</v>
      </c>
      <c r="G78" s="204"/>
      <c r="H78" s="205"/>
      <c r="I78" s="206"/>
      <c r="K78" s="44"/>
      <c r="L78" s="44"/>
      <c r="M78" s="44"/>
    </row>
    <row r="79" spans="1:13" x14ac:dyDescent="0.3">
      <c r="A79" s="202"/>
      <c r="B79" s="28"/>
      <c r="C79" s="32"/>
      <c r="D79" s="32"/>
      <c r="E79" s="32"/>
      <c r="F79" s="7">
        <v>1</v>
      </c>
      <c r="G79" s="204"/>
      <c r="H79" s="205"/>
      <c r="I79" s="206"/>
      <c r="K79" s="44"/>
      <c r="L79" s="44"/>
      <c r="M79" s="44"/>
    </row>
    <row r="80" spans="1:13" x14ac:dyDescent="0.3">
      <c r="A80" s="202"/>
      <c r="B80" s="28"/>
      <c r="C80" s="32"/>
      <c r="D80" s="32"/>
      <c r="E80" s="32"/>
      <c r="F80" s="7">
        <v>1</v>
      </c>
      <c r="G80" s="204"/>
      <c r="H80" s="205"/>
      <c r="I80" s="206"/>
      <c r="K80" s="44"/>
      <c r="L80" s="44"/>
      <c r="M80" s="44"/>
    </row>
    <row r="81" spans="1:13" x14ac:dyDescent="0.3">
      <c r="A81" s="202"/>
      <c r="B81" s="28"/>
      <c r="C81" s="32"/>
      <c r="D81" s="32"/>
      <c r="E81" s="32"/>
      <c r="F81" s="7">
        <v>1</v>
      </c>
      <c r="G81" s="204"/>
      <c r="H81" s="205"/>
      <c r="I81" s="206"/>
      <c r="K81" s="44"/>
      <c r="L81" s="44"/>
      <c r="M81" s="44"/>
    </row>
    <row r="82" spans="1:13" x14ac:dyDescent="0.3">
      <c r="A82" s="202"/>
      <c r="B82" s="28"/>
      <c r="C82" s="32"/>
      <c r="D82" s="32"/>
      <c r="E82" s="32"/>
      <c r="F82" s="7">
        <v>1</v>
      </c>
      <c r="G82" s="204"/>
      <c r="H82" s="205"/>
      <c r="I82" s="206"/>
      <c r="K82" s="44"/>
      <c r="L82" s="44"/>
      <c r="M82" s="44"/>
    </row>
    <row r="83" spans="1:13" x14ac:dyDescent="0.3">
      <c r="A83" s="202"/>
      <c r="B83" s="28"/>
      <c r="C83" s="32"/>
      <c r="D83" s="32"/>
      <c r="E83" s="32"/>
      <c r="F83" s="7">
        <v>1</v>
      </c>
      <c r="G83" s="204"/>
      <c r="H83" s="205"/>
      <c r="I83" s="206"/>
      <c r="K83" s="44"/>
      <c r="L83" s="44"/>
      <c r="M83" s="44"/>
    </row>
    <row r="84" spans="1:13" x14ac:dyDescent="0.3">
      <c r="A84" s="202"/>
      <c r="B84" s="28"/>
      <c r="C84" s="32"/>
      <c r="D84" s="32"/>
      <c r="E84" s="32"/>
      <c r="F84" s="7">
        <v>1</v>
      </c>
      <c r="G84" s="204"/>
      <c r="H84" s="205"/>
      <c r="I84" s="206"/>
      <c r="K84" s="44"/>
      <c r="L84" s="44"/>
      <c r="M84" s="44"/>
    </row>
    <row r="85" spans="1:13" x14ac:dyDescent="0.3">
      <c r="A85" s="202"/>
      <c r="B85" s="28"/>
      <c r="C85" s="32"/>
      <c r="D85" s="32"/>
      <c r="E85" s="32"/>
      <c r="F85" s="7">
        <v>1</v>
      </c>
      <c r="G85" s="204"/>
      <c r="H85" s="205"/>
      <c r="I85" s="206"/>
      <c r="K85" s="44"/>
      <c r="L85" s="44"/>
      <c r="M85" s="44"/>
    </row>
    <row r="86" spans="1:13" x14ac:dyDescent="0.3">
      <c r="A86" s="202"/>
      <c r="B86" s="28"/>
      <c r="C86" s="32"/>
      <c r="D86" s="32"/>
      <c r="E86" s="32"/>
      <c r="F86" s="7">
        <v>1</v>
      </c>
      <c r="G86" s="204"/>
      <c r="H86" s="205"/>
      <c r="I86" s="206"/>
      <c r="K86" s="44"/>
      <c r="L86" s="44"/>
      <c r="M86" s="44"/>
    </row>
    <row r="87" spans="1:13" x14ac:dyDescent="0.3">
      <c r="A87" s="202"/>
      <c r="B87" s="28"/>
      <c r="C87" s="32"/>
      <c r="D87" s="32"/>
      <c r="E87" s="32"/>
      <c r="F87" s="7">
        <v>1</v>
      </c>
      <c r="G87" s="204"/>
      <c r="H87" s="205"/>
      <c r="I87" s="206"/>
      <c r="K87" s="44"/>
      <c r="L87" s="44"/>
      <c r="M87" s="44"/>
    </row>
    <row r="88" spans="1:13" x14ac:dyDescent="0.3">
      <c r="A88" s="202"/>
      <c r="B88" s="28"/>
      <c r="C88" s="32"/>
      <c r="D88" s="32"/>
      <c r="E88" s="32"/>
      <c r="F88" s="7">
        <v>1</v>
      </c>
      <c r="G88" s="204"/>
      <c r="H88" s="205"/>
      <c r="I88" s="206"/>
      <c r="K88" s="44"/>
      <c r="L88" s="44"/>
      <c r="M88" s="44"/>
    </row>
    <row r="89" spans="1:13" x14ac:dyDescent="0.3">
      <c r="A89" s="202"/>
      <c r="B89" s="28"/>
      <c r="C89" s="32"/>
      <c r="D89" s="32"/>
      <c r="E89" s="32"/>
      <c r="F89" s="7">
        <v>1</v>
      </c>
      <c r="G89" s="204"/>
      <c r="H89" s="205"/>
      <c r="I89" s="206"/>
      <c r="K89" s="44"/>
      <c r="L89" s="44"/>
      <c r="M89" s="44"/>
    </row>
    <row r="90" spans="1:13" x14ac:dyDescent="0.3">
      <c r="A90" s="202"/>
      <c r="B90" s="28"/>
      <c r="C90" s="32"/>
      <c r="D90" s="32"/>
      <c r="E90" s="32"/>
      <c r="F90" s="7">
        <v>1</v>
      </c>
      <c r="G90" s="204"/>
      <c r="H90" s="205"/>
      <c r="I90" s="206"/>
      <c r="K90" s="44"/>
      <c r="L90" s="44"/>
      <c r="M90" s="44"/>
    </row>
    <row r="91" spans="1:13" x14ac:dyDescent="0.3">
      <c r="A91" s="202"/>
      <c r="B91" s="28"/>
      <c r="C91" s="32"/>
      <c r="D91" s="32"/>
      <c r="E91" s="32"/>
      <c r="F91" s="7">
        <v>1</v>
      </c>
      <c r="G91" s="204"/>
      <c r="H91" s="205"/>
      <c r="I91" s="206"/>
      <c r="K91" s="44"/>
      <c r="L91" s="44"/>
      <c r="M91" s="44"/>
    </row>
    <row r="92" spans="1:13" x14ac:dyDescent="0.3">
      <c r="A92" s="202"/>
      <c r="B92" s="28"/>
      <c r="C92" s="32"/>
      <c r="D92" s="32"/>
      <c r="E92" s="32"/>
      <c r="F92" s="7">
        <v>1</v>
      </c>
      <c r="G92" s="204"/>
      <c r="H92" s="205"/>
      <c r="I92" s="206"/>
      <c r="K92" s="44"/>
      <c r="L92" s="44"/>
      <c r="M92" s="44"/>
    </row>
    <row r="93" spans="1:13" x14ac:dyDescent="0.3">
      <c r="A93" s="203"/>
      <c r="B93" s="28"/>
      <c r="C93" s="32"/>
      <c r="D93" s="32"/>
      <c r="E93" s="32"/>
      <c r="F93" s="7">
        <v>1</v>
      </c>
      <c r="G93" s="223"/>
      <c r="H93" s="224"/>
      <c r="I93" s="225"/>
      <c r="K93" s="44"/>
      <c r="L93" s="44"/>
      <c r="M93" s="44"/>
    </row>
    <row r="94" spans="1:13" x14ac:dyDescent="0.3">
      <c r="A94" s="10" t="s">
        <v>1</v>
      </c>
      <c r="B94" s="168"/>
      <c r="C94" s="169"/>
      <c r="D94" s="10" t="s">
        <v>10</v>
      </c>
      <c r="E94" s="168"/>
      <c r="F94" s="169"/>
      <c r="G94" s="10" t="s">
        <v>11</v>
      </c>
      <c r="H94" s="170">
        <f ca="1">NOW()</f>
        <v>45896.573561805555</v>
      </c>
      <c r="I94" s="169"/>
      <c r="K94" s="44"/>
      <c r="L94" s="44"/>
      <c r="M94" s="44"/>
    </row>
  </sheetData>
  <customSheetViews>
    <customSheetView guid="{CDDD0C3E-8928-4D2A-917C-71CC25CA6F28}" scale="95" topLeftCell="B22">
      <selection activeCell="M4" sqref="M4:M19"/>
      <pageMargins left="0.5" right="0.5" top="0.75" bottom="0.75" header="0.3" footer="0.3"/>
      <pageSetup orientation="portrait" r:id="rId1"/>
    </customSheetView>
    <customSheetView guid="{95C85071-8182-49BD-8AA1-DA5AA1A77221}" scale="55" topLeftCell="A16">
      <selection activeCell="M4" sqref="M4:M19"/>
      <pageMargins left="0.5" right="0.5" top="0.75" bottom="0.75" header="0.3" footer="0.3"/>
      <pageSetup orientation="portrait" r:id="rId2"/>
    </customSheetView>
    <customSheetView guid="{48D2956F-E672-49EE-ACD4-5F86CC544F00}" scale="95" topLeftCell="B22">
      <selection activeCell="M4" sqref="M4:M19"/>
      <pageMargins left="0.5" right="0.5" top="0.75" bottom="0.75" header="0.3" footer="0.3"/>
      <pageSetup orientation="portrait" r:id="rId3"/>
    </customSheetView>
  </customSheetViews>
  <mergeCells count="125">
    <mergeCell ref="G79:I79"/>
    <mergeCell ref="G80:I80"/>
    <mergeCell ref="G81:I81"/>
    <mergeCell ref="G82:I82"/>
    <mergeCell ref="G73:I73"/>
    <mergeCell ref="G74:I74"/>
    <mergeCell ref="G75:I75"/>
    <mergeCell ref="G76:I76"/>
    <mergeCell ref="G77:I77"/>
    <mergeCell ref="G93:I93"/>
    <mergeCell ref="G88:I88"/>
    <mergeCell ref="G89:I89"/>
    <mergeCell ref="G90:I90"/>
    <mergeCell ref="G91:I91"/>
    <mergeCell ref="G92:I92"/>
    <mergeCell ref="G83:I83"/>
    <mergeCell ref="G84:I84"/>
    <mergeCell ref="G85:I85"/>
    <mergeCell ref="G86:I86"/>
    <mergeCell ref="G87:I87"/>
    <mergeCell ref="G52:I52"/>
    <mergeCell ref="G53:I53"/>
    <mergeCell ref="G41:I41"/>
    <mergeCell ref="G42:I42"/>
    <mergeCell ref="G43:I43"/>
    <mergeCell ref="G44:I44"/>
    <mergeCell ref="G45:I45"/>
    <mergeCell ref="G37:I37"/>
    <mergeCell ref="G38:I38"/>
    <mergeCell ref="G39:I39"/>
    <mergeCell ref="G40:I40"/>
    <mergeCell ref="G49:I49"/>
    <mergeCell ref="G46:I46"/>
    <mergeCell ref="G50:I50"/>
    <mergeCell ref="G51:I51"/>
    <mergeCell ref="G35:I35"/>
    <mergeCell ref="G28:I28"/>
    <mergeCell ref="G29:I29"/>
    <mergeCell ref="G30:I30"/>
    <mergeCell ref="G21:I21"/>
    <mergeCell ref="G22:I22"/>
    <mergeCell ref="G23:I23"/>
    <mergeCell ref="G24:I24"/>
    <mergeCell ref="G25:I25"/>
    <mergeCell ref="G16:I16"/>
    <mergeCell ref="G17:I17"/>
    <mergeCell ref="G18:I18"/>
    <mergeCell ref="G31:I31"/>
    <mergeCell ref="G32:I32"/>
    <mergeCell ref="G19:I19"/>
    <mergeCell ref="C20:E20"/>
    <mergeCell ref="G33:I33"/>
    <mergeCell ref="G34:I34"/>
    <mergeCell ref="G3:I3"/>
    <mergeCell ref="B5:D5"/>
    <mergeCell ref="A15:A19"/>
    <mergeCell ref="G36:I36"/>
    <mergeCell ref="G26:I26"/>
    <mergeCell ref="G27:I27"/>
    <mergeCell ref="C13:D13"/>
    <mergeCell ref="C6:D6"/>
    <mergeCell ref="C10:D10"/>
    <mergeCell ref="C11:D11"/>
    <mergeCell ref="G6:I6"/>
    <mergeCell ref="G7:I7"/>
    <mergeCell ref="G8:I8"/>
    <mergeCell ref="G9:I9"/>
    <mergeCell ref="G10:I10"/>
    <mergeCell ref="G11:I11"/>
    <mergeCell ref="G12:I12"/>
    <mergeCell ref="G13:I13"/>
    <mergeCell ref="G15:I15"/>
    <mergeCell ref="C16:E16"/>
    <mergeCell ref="C17:E17"/>
    <mergeCell ref="C18:E18"/>
    <mergeCell ref="C19:E19"/>
    <mergeCell ref="C15:E15"/>
    <mergeCell ref="G66:I66"/>
    <mergeCell ref="G67:I67"/>
    <mergeCell ref="G78:I78"/>
    <mergeCell ref="A1:I1"/>
    <mergeCell ref="A3:B3"/>
    <mergeCell ref="C3:E3"/>
    <mergeCell ref="B4:D4"/>
    <mergeCell ref="B2:D2"/>
    <mergeCell ref="E2:I2"/>
    <mergeCell ref="C49:E49"/>
    <mergeCell ref="A48:I48"/>
    <mergeCell ref="B14:D14"/>
    <mergeCell ref="G14:I14"/>
    <mergeCell ref="A20:A46"/>
    <mergeCell ref="G4:I4"/>
    <mergeCell ref="G5:I5"/>
    <mergeCell ref="H47:I47"/>
    <mergeCell ref="B47:C47"/>
    <mergeCell ref="E47:F47"/>
    <mergeCell ref="C7:D7"/>
    <mergeCell ref="C8:D8"/>
    <mergeCell ref="G20:I20"/>
    <mergeCell ref="C9:D9"/>
    <mergeCell ref="C12:D12"/>
    <mergeCell ref="A6:A13"/>
    <mergeCell ref="K1:M1"/>
    <mergeCell ref="K2:M2"/>
    <mergeCell ref="B94:C94"/>
    <mergeCell ref="E94:F94"/>
    <mergeCell ref="H94:I94"/>
    <mergeCell ref="A49:A93"/>
    <mergeCell ref="G54:I54"/>
    <mergeCell ref="G55:I55"/>
    <mergeCell ref="G56:I56"/>
    <mergeCell ref="G57:I57"/>
    <mergeCell ref="G58:I58"/>
    <mergeCell ref="G59:I59"/>
    <mergeCell ref="G60:I60"/>
    <mergeCell ref="G61:I61"/>
    <mergeCell ref="G62:I62"/>
    <mergeCell ref="G68:I68"/>
    <mergeCell ref="G69:I69"/>
    <mergeCell ref="G70:I70"/>
    <mergeCell ref="G71:I71"/>
    <mergeCell ref="G72:I72"/>
    <mergeCell ref="G63:I63"/>
    <mergeCell ref="G64:I64"/>
    <mergeCell ref="G65:I65"/>
  </mergeCells>
  <pageMargins left="0.5" right="0.5" top="0.75" bottom="0.75" header="0.3" footer="0.3"/>
  <pageSetup orientation="portrait" r:id="rId4"/>
  <ignoredErrors>
    <ignoredError sqref="F14 F17" formula="1"/>
    <ignoredError sqref="H94 H47"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6519" r:id="rId7" name="Drop Down 375">
              <controlPr defaultSize="0" autoLine="0" autoPict="0">
                <anchor moveWithCells="1">
                  <from>
                    <xdr:col>4</xdr:col>
                    <xdr:colOff>114300</xdr:colOff>
                    <xdr:row>3</xdr:row>
                    <xdr:rowOff>76200</xdr:rowOff>
                  </from>
                  <to>
                    <xdr:col>4</xdr:col>
                    <xdr:colOff>487680</xdr:colOff>
                    <xdr:row>3</xdr:row>
                    <xdr:rowOff>228600</xdr:rowOff>
                  </to>
                </anchor>
              </controlPr>
            </control>
          </mc:Choice>
        </mc:AlternateContent>
        <mc:AlternateContent xmlns:mc="http://schemas.openxmlformats.org/markup-compatibility/2006">
          <mc:Choice Requires="x14">
            <control shapeId="6535" r:id="rId8" name="Drop Down 391">
              <controlPr defaultSize="0" autoLine="0" autoPict="0">
                <anchor moveWithCells="1">
                  <from>
                    <xdr:col>2</xdr:col>
                    <xdr:colOff>312420</xdr:colOff>
                    <xdr:row>20</xdr:row>
                    <xdr:rowOff>22860</xdr:rowOff>
                  </from>
                  <to>
                    <xdr:col>4</xdr:col>
                    <xdr:colOff>487680</xdr:colOff>
                    <xdr:row>20</xdr:row>
                    <xdr:rowOff>160020</xdr:rowOff>
                  </to>
                </anchor>
              </controlPr>
            </control>
          </mc:Choice>
        </mc:AlternateContent>
        <mc:AlternateContent xmlns:mc="http://schemas.openxmlformats.org/markup-compatibility/2006">
          <mc:Choice Requires="x14">
            <control shapeId="6539" r:id="rId9" name="Drop Down 395">
              <controlPr defaultSize="0" autoLine="0" autoPict="0">
                <anchor moveWithCells="1">
                  <from>
                    <xdr:col>2</xdr:col>
                    <xdr:colOff>312420</xdr:colOff>
                    <xdr:row>21</xdr:row>
                    <xdr:rowOff>22860</xdr:rowOff>
                  </from>
                  <to>
                    <xdr:col>4</xdr:col>
                    <xdr:colOff>487680</xdr:colOff>
                    <xdr:row>21</xdr:row>
                    <xdr:rowOff>160020</xdr:rowOff>
                  </to>
                </anchor>
              </controlPr>
            </control>
          </mc:Choice>
        </mc:AlternateContent>
        <mc:AlternateContent xmlns:mc="http://schemas.openxmlformats.org/markup-compatibility/2006">
          <mc:Choice Requires="x14">
            <control shapeId="6541" r:id="rId10" name="Drop Down 397">
              <controlPr defaultSize="0" autoLine="0" autoPict="0">
                <anchor moveWithCells="1">
                  <from>
                    <xdr:col>2</xdr:col>
                    <xdr:colOff>312420</xdr:colOff>
                    <xdr:row>22</xdr:row>
                    <xdr:rowOff>22860</xdr:rowOff>
                  </from>
                  <to>
                    <xdr:col>4</xdr:col>
                    <xdr:colOff>487680</xdr:colOff>
                    <xdr:row>22</xdr:row>
                    <xdr:rowOff>160020</xdr:rowOff>
                  </to>
                </anchor>
              </controlPr>
            </control>
          </mc:Choice>
        </mc:AlternateContent>
        <mc:AlternateContent xmlns:mc="http://schemas.openxmlformats.org/markup-compatibility/2006">
          <mc:Choice Requires="x14">
            <control shapeId="6542" r:id="rId11" name="Drop Down 398">
              <controlPr defaultSize="0" autoLine="0" autoPict="0">
                <anchor moveWithCells="1">
                  <from>
                    <xdr:col>2</xdr:col>
                    <xdr:colOff>312420</xdr:colOff>
                    <xdr:row>23</xdr:row>
                    <xdr:rowOff>22860</xdr:rowOff>
                  </from>
                  <to>
                    <xdr:col>4</xdr:col>
                    <xdr:colOff>487680</xdr:colOff>
                    <xdr:row>23</xdr:row>
                    <xdr:rowOff>160020</xdr:rowOff>
                  </to>
                </anchor>
              </controlPr>
            </control>
          </mc:Choice>
        </mc:AlternateContent>
        <mc:AlternateContent xmlns:mc="http://schemas.openxmlformats.org/markup-compatibility/2006">
          <mc:Choice Requires="x14">
            <control shapeId="6543" r:id="rId12" name="Drop Down 399">
              <controlPr defaultSize="0" autoLine="0" autoPict="0">
                <anchor moveWithCells="1">
                  <from>
                    <xdr:col>2</xdr:col>
                    <xdr:colOff>312420</xdr:colOff>
                    <xdr:row>24</xdr:row>
                    <xdr:rowOff>22860</xdr:rowOff>
                  </from>
                  <to>
                    <xdr:col>4</xdr:col>
                    <xdr:colOff>487680</xdr:colOff>
                    <xdr:row>24</xdr:row>
                    <xdr:rowOff>160020</xdr:rowOff>
                  </to>
                </anchor>
              </controlPr>
            </control>
          </mc:Choice>
        </mc:AlternateContent>
        <mc:AlternateContent xmlns:mc="http://schemas.openxmlformats.org/markup-compatibility/2006">
          <mc:Choice Requires="x14">
            <control shapeId="6544" r:id="rId13" name="Drop Down 400">
              <controlPr defaultSize="0" autoLine="0" autoPict="0">
                <anchor moveWithCells="1">
                  <from>
                    <xdr:col>2</xdr:col>
                    <xdr:colOff>312420</xdr:colOff>
                    <xdr:row>25</xdr:row>
                    <xdr:rowOff>22860</xdr:rowOff>
                  </from>
                  <to>
                    <xdr:col>4</xdr:col>
                    <xdr:colOff>487680</xdr:colOff>
                    <xdr:row>25</xdr:row>
                    <xdr:rowOff>160020</xdr:rowOff>
                  </to>
                </anchor>
              </controlPr>
            </control>
          </mc:Choice>
        </mc:AlternateContent>
        <mc:AlternateContent xmlns:mc="http://schemas.openxmlformats.org/markup-compatibility/2006">
          <mc:Choice Requires="x14">
            <control shapeId="6545" r:id="rId14" name="Drop Down 401">
              <controlPr defaultSize="0" autoLine="0" autoPict="0">
                <anchor moveWithCells="1">
                  <from>
                    <xdr:col>2</xdr:col>
                    <xdr:colOff>312420</xdr:colOff>
                    <xdr:row>26</xdr:row>
                    <xdr:rowOff>22860</xdr:rowOff>
                  </from>
                  <to>
                    <xdr:col>4</xdr:col>
                    <xdr:colOff>487680</xdr:colOff>
                    <xdr:row>26</xdr:row>
                    <xdr:rowOff>160020</xdr:rowOff>
                  </to>
                </anchor>
              </controlPr>
            </control>
          </mc:Choice>
        </mc:AlternateContent>
        <mc:AlternateContent xmlns:mc="http://schemas.openxmlformats.org/markup-compatibility/2006">
          <mc:Choice Requires="x14">
            <control shapeId="6546" r:id="rId15" name="Drop Down 402">
              <controlPr defaultSize="0" autoLine="0" autoPict="0">
                <anchor moveWithCells="1">
                  <from>
                    <xdr:col>2</xdr:col>
                    <xdr:colOff>312420</xdr:colOff>
                    <xdr:row>27</xdr:row>
                    <xdr:rowOff>22860</xdr:rowOff>
                  </from>
                  <to>
                    <xdr:col>4</xdr:col>
                    <xdr:colOff>487680</xdr:colOff>
                    <xdr:row>27</xdr:row>
                    <xdr:rowOff>160020</xdr:rowOff>
                  </to>
                </anchor>
              </controlPr>
            </control>
          </mc:Choice>
        </mc:AlternateContent>
        <mc:AlternateContent xmlns:mc="http://schemas.openxmlformats.org/markup-compatibility/2006">
          <mc:Choice Requires="x14">
            <control shapeId="6547" r:id="rId16" name="Drop Down 403">
              <controlPr defaultSize="0" autoLine="0" autoPict="0">
                <anchor moveWithCells="1">
                  <from>
                    <xdr:col>2</xdr:col>
                    <xdr:colOff>312420</xdr:colOff>
                    <xdr:row>28</xdr:row>
                    <xdr:rowOff>22860</xdr:rowOff>
                  </from>
                  <to>
                    <xdr:col>4</xdr:col>
                    <xdr:colOff>487680</xdr:colOff>
                    <xdr:row>28</xdr:row>
                    <xdr:rowOff>160020</xdr:rowOff>
                  </to>
                </anchor>
              </controlPr>
            </control>
          </mc:Choice>
        </mc:AlternateContent>
        <mc:AlternateContent xmlns:mc="http://schemas.openxmlformats.org/markup-compatibility/2006">
          <mc:Choice Requires="x14">
            <control shapeId="6548" r:id="rId17" name="Drop Down 404">
              <controlPr defaultSize="0" autoLine="0" autoPict="0">
                <anchor moveWithCells="1">
                  <from>
                    <xdr:col>2</xdr:col>
                    <xdr:colOff>312420</xdr:colOff>
                    <xdr:row>29</xdr:row>
                    <xdr:rowOff>22860</xdr:rowOff>
                  </from>
                  <to>
                    <xdr:col>4</xdr:col>
                    <xdr:colOff>487680</xdr:colOff>
                    <xdr:row>29</xdr:row>
                    <xdr:rowOff>160020</xdr:rowOff>
                  </to>
                </anchor>
              </controlPr>
            </control>
          </mc:Choice>
        </mc:AlternateContent>
        <mc:AlternateContent xmlns:mc="http://schemas.openxmlformats.org/markup-compatibility/2006">
          <mc:Choice Requires="x14">
            <control shapeId="6549" r:id="rId18" name="Drop Down 405">
              <controlPr defaultSize="0" autoLine="0" autoPict="0">
                <anchor moveWithCells="1">
                  <from>
                    <xdr:col>2</xdr:col>
                    <xdr:colOff>312420</xdr:colOff>
                    <xdr:row>30</xdr:row>
                    <xdr:rowOff>22860</xdr:rowOff>
                  </from>
                  <to>
                    <xdr:col>4</xdr:col>
                    <xdr:colOff>487680</xdr:colOff>
                    <xdr:row>30</xdr:row>
                    <xdr:rowOff>160020</xdr:rowOff>
                  </to>
                </anchor>
              </controlPr>
            </control>
          </mc:Choice>
        </mc:AlternateContent>
        <mc:AlternateContent xmlns:mc="http://schemas.openxmlformats.org/markup-compatibility/2006">
          <mc:Choice Requires="x14">
            <control shapeId="6550" r:id="rId19" name="Drop Down 406">
              <controlPr defaultSize="0" autoLine="0" autoPict="0">
                <anchor moveWithCells="1">
                  <from>
                    <xdr:col>2</xdr:col>
                    <xdr:colOff>312420</xdr:colOff>
                    <xdr:row>31</xdr:row>
                    <xdr:rowOff>22860</xdr:rowOff>
                  </from>
                  <to>
                    <xdr:col>4</xdr:col>
                    <xdr:colOff>487680</xdr:colOff>
                    <xdr:row>31</xdr:row>
                    <xdr:rowOff>160020</xdr:rowOff>
                  </to>
                </anchor>
              </controlPr>
            </control>
          </mc:Choice>
        </mc:AlternateContent>
        <mc:AlternateContent xmlns:mc="http://schemas.openxmlformats.org/markup-compatibility/2006">
          <mc:Choice Requires="x14">
            <control shapeId="6551" r:id="rId20" name="Drop Down 407">
              <controlPr defaultSize="0" autoLine="0" autoPict="0">
                <anchor moveWithCells="1">
                  <from>
                    <xdr:col>2</xdr:col>
                    <xdr:colOff>312420</xdr:colOff>
                    <xdr:row>32</xdr:row>
                    <xdr:rowOff>22860</xdr:rowOff>
                  </from>
                  <to>
                    <xdr:col>4</xdr:col>
                    <xdr:colOff>487680</xdr:colOff>
                    <xdr:row>32</xdr:row>
                    <xdr:rowOff>160020</xdr:rowOff>
                  </to>
                </anchor>
              </controlPr>
            </control>
          </mc:Choice>
        </mc:AlternateContent>
        <mc:AlternateContent xmlns:mc="http://schemas.openxmlformats.org/markup-compatibility/2006">
          <mc:Choice Requires="x14">
            <control shapeId="6552" r:id="rId21" name="Drop Down 408">
              <controlPr defaultSize="0" autoLine="0" autoPict="0">
                <anchor moveWithCells="1">
                  <from>
                    <xdr:col>2</xdr:col>
                    <xdr:colOff>312420</xdr:colOff>
                    <xdr:row>33</xdr:row>
                    <xdr:rowOff>22860</xdr:rowOff>
                  </from>
                  <to>
                    <xdr:col>4</xdr:col>
                    <xdr:colOff>487680</xdr:colOff>
                    <xdr:row>33</xdr:row>
                    <xdr:rowOff>160020</xdr:rowOff>
                  </to>
                </anchor>
              </controlPr>
            </control>
          </mc:Choice>
        </mc:AlternateContent>
        <mc:AlternateContent xmlns:mc="http://schemas.openxmlformats.org/markup-compatibility/2006">
          <mc:Choice Requires="x14">
            <control shapeId="6553" r:id="rId22" name="Drop Down 409">
              <controlPr defaultSize="0" autoLine="0" autoPict="0">
                <anchor moveWithCells="1">
                  <from>
                    <xdr:col>2</xdr:col>
                    <xdr:colOff>312420</xdr:colOff>
                    <xdr:row>34</xdr:row>
                    <xdr:rowOff>22860</xdr:rowOff>
                  </from>
                  <to>
                    <xdr:col>4</xdr:col>
                    <xdr:colOff>487680</xdr:colOff>
                    <xdr:row>34</xdr:row>
                    <xdr:rowOff>160020</xdr:rowOff>
                  </to>
                </anchor>
              </controlPr>
            </control>
          </mc:Choice>
        </mc:AlternateContent>
        <mc:AlternateContent xmlns:mc="http://schemas.openxmlformats.org/markup-compatibility/2006">
          <mc:Choice Requires="x14">
            <control shapeId="6554" r:id="rId23" name="Drop Down 410">
              <controlPr defaultSize="0" autoLine="0" autoPict="0">
                <anchor moveWithCells="1">
                  <from>
                    <xdr:col>2</xdr:col>
                    <xdr:colOff>312420</xdr:colOff>
                    <xdr:row>35</xdr:row>
                    <xdr:rowOff>22860</xdr:rowOff>
                  </from>
                  <to>
                    <xdr:col>4</xdr:col>
                    <xdr:colOff>487680</xdr:colOff>
                    <xdr:row>35</xdr:row>
                    <xdr:rowOff>160020</xdr:rowOff>
                  </to>
                </anchor>
              </controlPr>
            </control>
          </mc:Choice>
        </mc:AlternateContent>
        <mc:AlternateContent xmlns:mc="http://schemas.openxmlformats.org/markup-compatibility/2006">
          <mc:Choice Requires="x14">
            <control shapeId="6555" r:id="rId24" name="Drop Down 411">
              <controlPr defaultSize="0" autoLine="0" autoPict="0">
                <anchor moveWithCells="1">
                  <from>
                    <xdr:col>2</xdr:col>
                    <xdr:colOff>312420</xdr:colOff>
                    <xdr:row>36</xdr:row>
                    <xdr:rowOff>22860</xdr:rowOff>
                  </from>
                  <to>
                    <xdr:col>4</xdr:col>
                    <xdr:colOff>487680</xdr:colOff>
                    <xdr:row>36</xdr:row>
                    <xdr:rowOff>160020</xdr:rowOff>
                  </to>
                </anchor>
              </controlPr>
            </control>
          </mc:Choice>
        </mc:AlternateContent>
        <mc:AlternateContent xmlns:mc="http://schemas.openxmlformats.org/markup-compatibility/2006">
          <mc:Choice Requires="x14">
            <control shapeId="6556" r:id="rId25" name="Drop Down 412">
              <controlPr defaultSize="0" autoLine="0" autoPict="0">
                <anchor moveWithCells="1">
                  <from>
                    <xdr:col>2</xdr:col>
                    <xdr:colOff>312420</xdr:colOff>
                    <xdr:row>37</xdr:row>
                    <xdr:rowOff>22860</xdr:rowOff>
                  </from>
                  <to>
                    <xdr:col>4</xdr:col>
                    <xdr:colOff>487680</xdr:colOff>
                    <xdr:row>37</xdr:row>
                    <xdr:rowOff>160020</xdr:rowOff>
                  </to>
                </anchor>
              </controlPr>
            </control>
          </mc:Choice>
        </mc:AlternateContent>
        <mc:AlternateContent xmlns:mc="http://schemas.openxmlformats.org/markup-compatibility/2006">
          <mc:Choice Requires="x14">
            <control shapeId="6557" r:id="rId26" name="Drop Down 413">
              <controlPr defaultSize="0" autoLine="0" autoPict="0">
                <anchor moveWithCells="1">
                  <from>
                    <xdr:col>2</xdr:col>
                    <xdr:colOff>312420</xdr:colOff>
                    <xdr:row>38</xdr:row>
                    <xdr:rowOff>22860</xdr:rowOff>
                  </from>
                  <to>
                    <xdr:col>4</xdr:col>
                    <xdr:colOff>487680</xdr:colOff>
                    <xdr:row>38</xdr:row>
                    <xdr:rowOff>160020</xdr:rowOff>
                  </to>
                </anchor>
              </controlPr>
            </control>
          </mc:Choice>
        </mc:AlternateContent>
        <mc:AlternateContent xmlns:mc="http://schemas.openxmlformats.org/markup-compatibility/2006">
          <mc:Choice Requires="x14">
            <control shapeId="6558" r:id="rId27" name="Drop Down 414">
              <controlPr defaultSize="0" autoLine="0" autoPict="0">
                <anchor moveWithCells="1">
                  <from>
                    <xdr:col>2</xdr:col>
                    <xdr:colOff>312420</xdr:colOff>
                    <xdr:row>39</xdr:row>
                    <xdr:rowOff>22860</xdr:rowOff>
                  </from>
                  <to>
                    <xdr:col>4</xdr:col>
                    <xdr:colOff>487680</xdr:colOff>
                    <xdr:row>39</xdr:row>
                    <xdr:rowOff>160020</xdr:rowOff>
                  </to>
                </anchor>
              </controlPr>
            </control>
          </mc:Choice>
        </mc:AlternateContent>
        <mc:AlternateContent xmlns:mc="http://schemas.openxmlformats.org/markup-compatibility/2006">
          <mc:Choice Requires="x14">
            <control shapeId="6559" r:id="rId28" name="Drop Down 415">
              <controlPr defaultSize="0" autoLine="0" autoPict="0">
                <anchor moveWithCells="1">
                  <from>
                    <xdr:col>2</xdr:col>
                    <xdr:colOff>312420</xdr:colOff>
                    <xdr:row>40</xdr:row>
                    <xdr:rowOff>22860</xdr:rowOff>
                  </from>
                  <to>
                    <xdr:col>4</xdr:col>
                    <xdr:colOff>487680</xdr:colOff>
                    <xdr:row>40</xdr:row>
                    <xdr:rowOff>160020</xdr:rowOff>
                  </to>
                </anchor>
              </controlPr>
            </control>
          </mc:Choice>
        </mc:AlternateContent>
        <mc:AlternateContent xmlns:mc="http://schemas.openxmlformats.org/markup-compatibility/2006">
          <mc:Choice Requires="x14">
            <control shapeId="6560" r:id="rId29" name="Drop Down 416">
              <controlPr defaultSize="0" autoLine="0" autoPict="0">
                <anchor moveWithCells="1">
                  <from>
                    <xdr:col>2</xdr:col>
                    <xdr:colOff>312420</xdr:colOff>
                    <xdr:row>41</xdr:row>
                    <xdr:rowOff>22860</xdr:rowOff>
                  </from>
                  <to>
                    <xdr:col>4</xdr:col>
                    <xdr:colOff>487680</xdr:colOff>
                    <xdr:row>41</xdr:row>
                    <xdr:rowOff>160020</xdr:rowOff>
                  </to>
                </anchor>
              </controlPr>
            </control>
          </mc:Choice>
        </mc:AlternateContent>
        <mc:AlternateContent xmlns:mc="http://schemas.openxmlformats.org/markup-compatibility/2006">
          <mc:Choice Requires="x14">
            <control shapeId="6561" r:id="rId30" name="Drop Down 417">
              <controlPr defaultSize="0" autoLine="0" autoPict="0">
                <anchor moveWithCells="1">
                  <from>
                    <xdr:col>2</xdr:col>
                    <xdr:colOff>312420</xdr:colOff>
                    <xdr:row>42</xdr:row>
                    <xdr:rowOff>22860</xdr:rowOff>
                  </from>
                  <to>
                    <xdr:col>4</xdr:col>
                    <xdr:colOff>487680</xdr:colOff>
                    <xdr:row>42</xdr:row>
                    <xdr:rowOff>160020</xdr:rowOff>
                  </to>
                </anchor>
              </controlPr>
            </control>
          </mc:Choice>
        </mc:AlternateContent>
        <mc:AlternateContent xmlns:mc="http://schemas.openxmlformats.org/markup-compatibility/2006">
          <mc:Choice Requires="x14">
            <control shapeId="6562" r:id="rId31" name="Drop Down 418">
              <controlPr defaultSize="0" autoLine="0" autoPict="0">
                <anchor moveWithCells="1">
                  <from>
                    <xdr:col>2</xdr:col>
                    <xdr:colOff>312420</xdr:colOff>
                    <xdr:row>43</xdr:row>
                    <xdr:rowOff>22860</xdr:rowOff>
                  </from>
                  <to>
                    <xdr:col>4</xdr:col>
                    <xdr:colOff>487680</xdr:colOff>
                    <xdr:row>43</xdr:row>
                    <xdr:rowOff>160020</xdr:rowOff>
                  </to>
                </anchor>
              </controlPr>
            </control>
          </mc:Choice>
        </mc:AlternateContent>
        <mc:AlternateContent xmlns:mc="http://schemas.openxmlformats.org/markup-compatibility/2006">
          <mc:Choice Requires="x14">
            <control shapeId="6563" r:id="rId32" name="Drop Down 419">
              <controlPr defaultSize="0" autoLine="0" autoPict="0">
                <anchor moveWithCells="1">
                  <from>
                    <xdr:col>2</xdr:col>
                    <xdr:colOff>312420</xdr:colOff>
                    <xdr:row>44</xdr:row>
                    <xdr:rowOff>22860</xdr:rowOff>
                  </from>
                  <to>
                    <xdr:col>4</xdr:col>
                    <xdr:colOff>487680</xdr:colOff>
                    <xdr:row>44</xdr:row>
                    <xdr:rowOff>160020</xdr:rowOff>
                  </to>
                </anchor>
              </controlPr>
            </control>
          </mc:Choice>
        </mc:AlternateContent>
        <mc:AlternateContent xmlns:mc="http://schemas.openxmlformats.org/markup-compatibility/2006">
          <mc:Choice Requires="x14">
            <control shapeId="6564" r:id="rId33" name="Drop Down 420">
              <controlPr defaultSize="0" autoLine="0" autoPict="0">
                <anchor moveWithCells="1">
                  <from>
                    <xdr:col>2</xdr:col>
                    <xdr:colOff>312420</xdr:colOff>
                    <xdr:row>45</xdr:row>
                    <xdr:rowOff>22860</xdr:rowOff>
                  </from>
                  <to>
                    <xdr:col>4</xdr:col>
                    <xdr:colOff>487680</xdr:colOff>
                    <xdr:row>45</xdr:row>
                    <xdr:rowOff>160020</xdr:rowOff>
                  </to>
                </anchor>
              </controlPr>
            </control>
          </mc:Choice>
        </mc:AlternateContent>
        <mc:AlternateContent xmlns:mc="http://schemas.openxmlformats.org/markup-compatibility/2006">
          <mc:Choice Requires="x14">
            <control shapeId="6569" r:id="rId34" name="Drop Down 425">
              <controlPr defaultSize="0" autoLine="0" autoPict="0">
                <anchor moveWithCells="1">
                  <from>
                    <xdr:col>4</xdr:col>
                    <xdr:colOff>114300</xdr:colOff>
                    <xdr:row>4</xdr:row>
                    <xdr:rowOff>38100</xdr:rowOff>
                  </from>
                  <to>
                    <xdr:col>4</xdr:col>
                    <xdr:colOff>487680</xdr:colOff>
                    <xdr:row>4</xdr:row>
                    <xdr:rowOff>190500</xdr:rowOff>
                  </to>
                </anchor>
              </controlPr>
            </control>
          </mc:Choice>
        </mc:AlternateContent>
        <mc:AlternateContent xmlns:mc="http://schemas.openxmlformats.org/markup-compatibility/2006">
          <mc:Choice Requires="x14">
            <control shapeId="6570" r:id="rId35" name="Drop Down 426">
              <controlPr defaultSize="0" autoLine="0" autoPict="0">
                <anchor moveWithCells="1">
                  <from>
                    <xdr:col>2</xdr:col>
                    <xdr:colOff>312420</xdr:colOff>
                    <xdr:row>49</xdr:row>
                    <xdr:rowOff>22860</xdr:rowOff>
                  </from>
                  <to>
                    <xdr:col>4</xdr:col>
                    <xdr:colOff>487680</xdr:colOff>
                    <xdr:row>49</xdr:row>
                    <xdr:rowOff>160020</xdr:rowOff>
                  </to>
                </anchor>
              </controlPr>
            </control>
          </mc:Choice>
        </mc:AlternateContent>
        <mc:AlternateContent xmlns:mc="http://schemas.openxmlformats.org/markup-compatibility/2006">
          <mc:Choice Requires="x14">
            <control shapeId="6571" r:id="rId36" name="Drop Down 427">
              <controlPr defaultSize="0" autoLine="0" autoPict="0">
                <anchor moveWithCells="1">
                  <from>
                    <xdr:col>2</xdr:col>
                    <xdr:colOff>312420</xdr:colOff>
                    <xdr:row>50</xdr:row>
                    <xdr:rowOff>22860</xdr:rowOff>
                  </from>
                  <to>
                    <xdr:col>4</xdr:col>
                    <xdr:colOff>487680</xdr:colOff>
                    <xdr:row>50</xdr:row>
                    <xdr:rowOff>160020</xdr:rowOff>
                  </to>
                </anchor>
              </controlPr>
            </control>
          </mc:Choice>
        </mc:AlternateContent>
        <mc:AlternateContent xmlns:mc="http://schemas.openxmlformats.org/markup-compatibility/2006">
          <mc:Choice Requires="x14">
            <control shapeId="6572" r:id="rId37" name="Drop Down 428">
              <controlPr defaultSize="0" autoLine="0" autoPict="0">
                <anchor moveWithCells="1">
                  <from>
                    <xdr:col>2</xdr:col>
                    <xdr:colOff>312420</xdr:colOff>
                    <xdr:row>51</xdr:row>
                    <xdr:rowOff>22860</xdr:rowOff>
                  </from>
                  <to>
                    <xdr:col>4</xdr:col>
                    <xdr:colOff>487680</xdr:colOff>
                    <xdr:row>51</xdr:row>
                    <xdr:rowOff>160020</xdr:rowOff>
                  </to>
                </anchor>
              </controlPr>
            </control>
          </mc:Choice>
        </mc:AlternateContent>
        <mc:AlternateContent xmlns:mc="http://schemas.openxmlformats.org/markup-compatibility/2006">
          <mc:Choice Requires="x14">
            <control shapeId="6573" r:id="rId38" name="Drop Down 429">
              <controlPr defaultSize="0" autoLine="0" autoPict="0">
                <anchor moveWithCells="1">
                  <from>
                    <xdr:col>2</xdr:col>
                    <xdr:colOff>312420</xdr:colOff>
                    <xdr:row>52</xdr:row>
                    <xdr:rowOff>22860</xdr:rowOff>
                  </from>
                  <to>
                    <xdr:col>4</xdr:col>
                    <xdr:colOff>487680</xdr:colOff>
                    <xdr:row>52</xdr:row>
                    <xdr:rowOff>160020</xdr:rowOff>
                  </to>
                </anchor>
              </controlPr>
            </control>
          </mc:Choice>
        </mc:AlternateContent>
        <mc:AlternateContent xmlns:mc="http://schemas.openxmlformats.org/markup-compatibility/2006">
          <mc:Choice Requires="x14">
            <control shapeId="6574" r:id="rId39" name="Drop Down 430">
              <controlPr defaultSize="0" autoLine="0" autoPict="0">
                <anchor moveWithCells="1">
                  <from>
                    <xdr:col>2</xdr:col>
                    <xdr:colOff>312420</xdr:colOff>
                    <xdr:row>53</xdr:row>
                    <xdr:rowOff>22860</xdr:rowOff>
                  </from>
                  <to>
                    <xdr:col>4</xdr:col>
                    <xdr:colOff>487680</xdr:colOff>
                    <xdr:row>53</xdr:row>
                    <xdr:rowOff>160020</xdr:rowOff>
                  </to>
                </anchor>
              </controlPr>
            </control>
          </mc:Choice>
        </mc:AlternateContent>
        <mc:AlternateContent xmlns:mc="http://schemas.openxmlformats.org/markup-compatibility/2006">
          <mc:Choice Requires="x14">
            <control shapeId="6575" r:id="rId40" name="Drop Down 431">
              <controlPr defaultSize="0" autoLine="0" autoPict="0">
                <anchor moveWithCells="1">
                  <from>
                    <xdr:col>2</xdr:col>
                    <xdr:colOff>312420</xdr:colOff>
                    <xdr:row>54</xdr:row>
                    <xdr:rowOff>22860</xdr:rowOff>
                  </from>
                  <to>
                    <xdr:col>4</xdr:col>
                    <xdr:colOff>487680</xdr:colOff>
                    <xdr:row>54</xdr:row>
                    <xdr:rowOff>160020</xdr:rowOff>
                  </to>
                </anchor>
              </controlPr>
            </control>
          </mc:Choice>
        </mc:AlternateContent>
        <mc:AlternateContent xmlns:mc="http://schemas.openxmlformats.org/markup-compatibility/2006">
          <mc:Choice Requires="x14">
            <control shapeId="6576" r:id="rId41" name="Drop Down 432">
              <controlPr defaultSize="0" autoLine="0" autoPict="0">
                <anchor moveWithCells="1">
                  <from>
                    <xdr:col>2</xdr:col>
                    <xdr:colOff>312420</xdr:colOff>
                    <xdr:row>55</xdr:row>
                    <xdr:rowOff>22860</xdr:rowOff>
                  </from>
                  <to>
                    <xdr:col>4</xdr:col>
                    <xdr:colOff>487680</xdr:colOff>
                    <xdr:row>55</xdr:row>
                    <xdr:rowOff>160020</xdr:rowOff>
                  </to>
                </anchor>
              </controlPr>
            </control>
          </mc:Choice>
        </mc:AlternateContent>
        <mc:AlternateContent xmlns:mc="http://schemas.openxmlformats.org/markup-compatibility/2006">
          <mc:Choice Requires="x14">
            <control shapeId="6577" r:id="rId42" name="Drop Down 433">
              <controlPr defaultSize="0" autoLine="0" autoPict="0">
                <anchor moveWithCells="1">
                  <from>
                    <xdr:col>2</xdr:col>
                    <xdr:colOff>312420</xdr:colOff>
                    <xdr:row>56</xdr:row>
                    <xdr:rowOff>22860</xdr:rowOff>
                  </from>
                  <to>
                    <xdr:col>4</xdr:col>
                    <xdr:colOff>487680</xdr:colOff>
                    <xdr:row>56</xdr:row>
                    <xdr:rowOff>160020</xdr:rowOff>
                  </to>
                </anchor>
              </controlPr>
            </control>
          </mc:Choice>
        </mc:AlternateContent>
        <mc:AlternateContent xmlns:mc="http://schemas.openxmlformats.org/markup-compatibility/2006">
          <mc:Choice Requires="x14">
            <control shapeId="6578" r:id="rId43" name="Drop Down 434">
              <controlPr defaultSize="0" autoLine="0" autoPict="0">
                <anchor moveWithCells="1">
                  <from>
                    <xdr:col>2</xdr:col>
                    <xdr:colOff>312420</xdr:colOff>
                    <xdr:row>57</xdr:row>
                    <xdr:rowOff>22860</xdr:rowOff>
                  </from>
                  <to>
                    <xdr:col>4</xdr:col>
                    <xdr:colOff>487680</xdr:colOff>
                    <xdr:row>57</xdr:row>
                    <xdr:rowOff>160020</xdr:rowOff>
                  </to>
                </anchor>
              </controlPr>
            </control>
          </mc:Choice>
        </mc:AlternateContent>
        <mc:AlternateContent xmlns:mc="http://schemas.openxmlformats.org/markup-compatibility/2006">
          <mc:Choice Requires="x14">
            <control shapeId="6579" r:id="rId44" name="Drop Down 435">
              <controlPr defaultSize="0" autoLine="0" autoPict="0">
                <anchor moveWithCells="1">
                  <from>
                    <xdr:col>2</xdr:col>
                    <xdr:colOff>312420</xdr:colOff>
                    <xdr:row>58</xdr:row>
                    <xdr:rowOff>22860</xdr:rowOff>
                  </from>
                  <to>
                    <xdr:col>4</xdr:col>
                    <xdr:colOff>487680</xdr:colOff>
                    <xdr:row>58</xdr:row>
                    <xdr:rowOff>160020</xdr:rowOff>
                  </to>
                </anchor>
              </controlPr>
            </control>
          </mc:Choice>
        </mc:AlternateContent>
        <mc:AlternateContent xmlns:mc="http://schemas.openxmlformats.org/markup-compatibility/2006">
          <mc:Choice Requires="x14">
            <control shapeId="6580" r:id="rId45" name="Drop Down 436">
              <controlPr defaultSize="0" autoLine="0" autoPict="0">
                <anchor moveWithCells="1">
                  <from>
                    <xdr:col>2</xdr:col>
                    <xdr:colOff>312420</xdr:colOff>
                    <xdr:row>59</xdr:row>
                    <xdr:rowOff>22860</xdr:rowOff>
                  </from>
                  <to>
                    <xdr:col>4</xdr:col>
                    <xdr:colOff>487680</xdr:colOff>
                    <xdr:row>59</xdr:row>
                    <xdr:rowOff>160020</xdr:rowOff>
                  </to>
                </anchor>
              </controlPr>
            </control>
          </mc:Choice>
        </mc:AlternateContent>
        <mc:AlternateContent xmlns:mc="http://schemas.openxmlformats.org/markup-compatibility/2006">
          <mc:Choice Requires="x14">
            <control shapeId="6581" r:id="rId46" name="Drop Down 437">
              <controlPr defaultSize="0" autoLine="0" autoPict="0">
                <anchor moveWithCells="1">
                  <from>
                    <xdr:col>2</xdr:col>
                    <xdr:colOff>312420</xdr:colOff>
                    <xdr:row>60</xdr:row>
                    <xdr:rowOff>22860</xdr:rowOff>
                  </from>
                  <to>
                    <xdr:col>4</xdr:col>
                    <xdr:colOff>487680</xdr:colOff>
                    <xdr:row>60</xdr:row>
                    <xdr:rowOff>160020</xdr:rowOff>
                  </to>
                </anchor>
              </controlPr>
            </control>
          </mc:Choice>
        </mc:AlternateContent>
        <mc:AlternateContent xmlns:mc="http://schemas.openxmlformats.org/markup-compatibility/2006">
          <mc:Choice Requires="x14">
            <control shapeId="6582" r:id="rId47" name="Drop Down 438">
              <controlPr defaultSize="0" autoLine="0" autoPict="0">
                <anchor moveWithCells="1">
                  <from>
                    <xdr:col>2</xdr:col>
                    <xdr:colOff>312420</xdr:colOff>
                    <xdr:row>61</xdr:row>
                    <xdr:rowOff>22860</xdr:rowOff>
                  </from>
                  <to>
                    <xdr:col>4</xdr:col>
                    <xdr:colOff>487680</xdr:colOff>
                    <xdr:row>61</xdr:row>
                    <xdr:rowOff>160020</xdr:rowOff>
                  </to>
                </anchor>
              </controlPr>
            </control>
          </mc:Choice>
        </mc:AlternateContent>
        <mc:AlternateContent xmlns:mc="http://schemas.openxmlformats.org/markup-compatibility/2006">
          <mc:Choice Requires="x14">
            <control shapeId="6583" r:id="rId48" name="Drop Down 439">
              <controlPr defaultSize="0" autoLine="0" autoPict="0">
                <anchor moveWithCells="1">
                  <from>
                    <xdr:col>2</xdr:col>
                    <xdr:colOff>312420</xdr:colOff>
                    <xdr:row>62</xdr:row>
                    <xdr:rowOff>22860</xdr:rowOff>
                  </from>
                  <to>
                    <xdr:col>4</xdr:col>
                    <xdr:colOff>487680</xdr:colOff>
                    <xdr:row>62</xdr:row>
                    <xdr:rowOff>160020</xdr:rowOff>
                  </to>
                </anchor>
              </controlPr>
            </control>
          </mc:Choice>
        </mc:AlternateContent>
        <mc:AlternateContent xmlns:mc="http://schemas.openxmlformats.org/markup-compatibility/2006">
          <mc:Choice Requires="x14">
            <control shapeId="6584" r:id="rId49" name="Drop Down 440">
              <controlPr defaultSize="0" autoLine="0" autoPict="0">
                <anchor moveWithCells="1">
                  <from>
                    <xdr:col>2</xdr:col>
                    <xdr:colOff>312420</xdr:colOff>
                    <xdr:row>63</xdr:row>
                    <xdr:rowOff>22860</xdr:rowOff>
                  </from>
                  <to>
                    <xdr:col>4</xdr:col>
                    <xdr:colOff>487680</xdr:colOff>
                    <xdr:row>63</xdr:row>
                    <xdr:rowOff>160020</xdr:rowOff>
                  </to>
                </anchor>
              </controlPr>
            </control>
          </mc:Choice>
        </mc:AlternateContent>
        <mc:AlternateContent xmlns:mc="http://schemas.openxmlformats.org/markup-compatibility/2006">
          <mc:Choice Requires="x14">
            <control shapeId="6585" r:id="rId50" name="Drop Down 441">
              <controlPr defaultSize="0" autoLine="0" autoPict="0">
                <anchor moveWithCells="1">
                  <from>
                    <xdr:col>2</xdr:col>
                    <xdr:colOff>312420</xdr:colOff>
                    <xdr:row>64</xdr:row>
                    <xdr:rowOff>22860</xdr:rowOff>
                  </from>
                  <to>
                    <xdr:col>4</xdr:col>
                    <xdr:colOff>487680</xdr:colOff>
                    <xdr:row>64</xdr:row>
                    <xdr:rowOff>160020</xdr:rowOff>
                  </to>
                </anchor>
              </controlPr>
            </control>
          </mc:Choice>
        </mc:AlternateContent>
        <mc:AlternateContent xmlns:mc="http://schemas.openxmlformats.org/markup-compatibility/2006">
          <mc:Choice Requires="x14">
            <control shapeId="6586" r:id="rId51" name="Drop Down 442">
              <controlPr defaultSize="0" autoLine="0" autoPict="0">
                <anchor moveWithCells="1">
                  <from>
                    <xdr:col>2</xdr:col>
                    <xdr:colOff>312420</xdr:colOff>
                    <xdr:row>65</xdr:row>
                    <xdr:rowOff>22860</xdr:rowOff>
                  </from>
                  <to>
                    <xdr:col>4</xdr:col>
                    <xdr:colOff>487680</xdr:colOff>
                    <xdr:row>65</xdr:row>
                    <xdr:rowOff>160020</xdr:rowOff>
                  </to>
                </anchor>
              </controlPr>
            </control>
          </mc:Choice>
        </mc:AlternateContent>
        <mc:AlternateContent xmlns:mc="http://schemas.openxmlformats.org/markup-compatibility/2006">
          <mc:Choice Requires="x14">
            <control shapeId="6587" r:id="rId52" name="Drop Down 443">
              <controlPr defaultSize="0" autoLine="0" autoPict="0">
                <anchor moveWithCells="1">
                  <from>
                    <xdr:col>2</xdr:col>
                    <xdr:colOff>312420</xdr:colOff>
                    <xdr:row>66</xdr:row>
                    <xdr:rowOff>22860</xdr:rowOff>
                  </from>
                  <to>
                    <xdr:col>4</xdr:col>
                    <xdr:colOff>487680</xdr:colOff>
                    <xdr:row>66</xdr:row>
                    <xdr:rowOff>160020</xdr:rowOff>
                  </to>
                </anchor>
              </controlPr>
            </control>
          </mc:Choice>
        </mc:AlternateContent>
        <mc:AlternateContent xmlns:mc="http://schemas.openxmlformats.org/markup-compatibility/2006">
          <mc:Choice Requires="x14">
            <control shapeId="6588" r:id="rId53" name="Drop Down 444">
              <controlPr defaultSize="0" autoLine="0" autoPict="0">
                <anchor moveWithCells="1">
                  <from>
                    <xdr:col>2</xdr:col>
                    <xdr:colOff>312420</xdr:colOff>
                    <xdr:row>67</xdr:row>
                    <xdr:rowOff>22860</xdr:rowOff>
                  </from>
                  <to>
                    <xdr:col>4</xdr:col>
                    <xdr:colOff>487680</xdr:colOff>
                    <xdr:row>67</xdr:row>
                    <xdr:rowOff>160020</xdr:rowOff>
                  </to>
                </anchor>
              </controlPr>
            </control>
          </mc:Choice>
        </mc:AlternateContent>
        <mc:AlternateContent xmlns:mc="http://schemas.openxmlformats.org/markup-compatibility/2006">
          <mc:Choice Requires="x14">
            <control shapeId="6589" r:id="rId54" name="Drop Down 445">
              <controlPr defaultSize="0" autoLine="0" autoPict="0">
                <anchor moveWithCells="1">
                  <from>
                    <xdr:col>2</xdr:col>
                    <xdr:colOff>312420</xdr:colOff>
                    <xdr:row>68</xdr:row>
                    <xdr:rowOff>22860</xdr:rowOff>
                  </from>
                  <to>
                    <xdr:col>4</xdr:col>
                    <xdr:colOff>487680</xdr:colOff>
                    <xdr:row>68</xdr:row>
                    <xdr:rowOff>160020</xdr:rowOff>
                  </to>
                </anchor>
              </controlPr>
            </control>
          </mc:Choice>
        </mc:AlternateContent>
        <mc:AlternateContent xmlns:mc="http://schemas.openxmlformats.org/markup-compatibility/2006">
          <mc:Choice Requires="x14">
            <control shapeId="6590" r:id="rId55" name="Drop Down 446">
              <controlPr defaultSize="0" autoLine="0" autoPict="0">
                <anchor moveWithCells="1">
                  <from>
                    <xdr:col>2</xdr:col>
                    <xdr:colOff>312420</xdr:colOff>
                    <xdr:row>69</xdr:row>
                    <xdr:rowOff>22860</xdr:rowOff>
                  </from>
                  <to>
                    <xdr:col>4</xdr:col>
                    <xdr:colOff>487680</xdr:colOff>
                    <xdr:row>69</xdr:row>
                    <xdr:rowOff>160020</xdr:rowOff>
                  </to>
                </anchor>
              </controlPr>
            </control>
          </mc:Choice>
        </mc:AlternateContent>
        <mc:AlternateContent xmlns:mc="http://schemas.openxmlformats.org/markup-compatibility/2006">
          <mc:Choice Requires="x14">
            <control shapeId="6591" r:id="rId56" name="Drop Down 447">
              <controlPr defaultSize="0" autoLine="0" autoPict="0">
                <anchor moveWithCells="1">
                  <from>
                    <xdr:col>2</xdr:col>
                    <xdr:colOff>312420</xdr:colOff>
                    <xdr:row>70</xdr:row>
                    <xdr:rowOff>22860</xdr:rowOff>
                  </from>
                  <to>
                    <xdr:col>4</xdr:col>
                    <xdr:colOff>487680</xdr:colOff>
                    <xdr:row>70</xdr:row>
                    <xdr:rowOff>160020</xdr:rowOff>
                  </to>
                </anchor>
              </controlPr>
            </control>
          </mc:Choice>
        </mc:AlternateContent>
        <mc:AlternateContent xmlns:mc="http://schemas.openxmlformats.org/markup-compatibility/2006">
          <mc:Choice Requires="x14">
            <control shapeId="6592" r:id="rId57" name="Drop Down 448">
              <controlPr defaultSize="0" autoLine="0" autoPict="0">
                <anchor moveWithCells="1">
                  <from>
                    <xdr:col>2</xdr:col>
                    <xdr:colOff>312420</xdr:colOff>
                    <xdr:row>71</xdr:row>
                    <xdr:rowOff>22860</xdr:rowOff>
                  </from>
                  <to>
                    <xdr:col>4</xdr:col>
                    <xdr:colOff>487680</xdr:colOff>
                    <xdr:row>71</xdr:row>
                    <xdr:rowOff>160020</xdr:rowOff>
                  </to>
                </anchor>
              </controlPr>
            </control>
          </mc:Choice>
        </mc:AlternateContent>
        <mc:AlternateContent xmlns:mc="http://schemas.openxmlformats.org/markup-compatibility/2006">
          <mc:Choice Requires="x14">
            <control shapeId="6593" r:id="rId58" name="Drop Down 449">
              <controlPr defaultSize="0" autoLine="0" autoPict="0">
                <anchor moveWithCells="1">
                  <from>
                    <xdr:col>2</xdr:col>
                    <xdr:colOff>312420</xdr:colOff>
                    <xdr:row>72</xdr:row>
                    <xdr:rowOff>22860</xdr:rowOff>
                  </from>
                  <to>
                    <xdr:col>4</xdr:col>
                    <xdr:colOff>487680</xdr:colOff>
                    <xdr:row>72</xdr:row>
                    <xdr:rowOff>160020</xdr:rowOff>
                  </to>
                </anchor>
              </controlPr>
            </control>
          </mc:Choice>
        </mc:AlternateContent>
        <mc:AlternateContent xmlns:mc="http://schemas.openxmlformats.org/markup-compatibility/2006">
          <mc:Choice Requires="x14">
            <control shapeId="6594" r:id="rId59" name="Drop Down 450">
              <controlPr defaultSize="0" autoLine="0" autoPict="0">
                <anchor moveWithCells="1">
                  <from>
                    <xdr:col>2</xdr:col>
                    <xdr:colOff>312420</xdr:colOff>
                    <xdr:row>73</xdr:row>
                    <xdr:rowOff>22860</xdr:rowOff>
                  </from>
                  <to>
                    <xdr:col>4</xdr:col>
                    <xdr:colOff>487680</xdr:colOff>
                    <xdr:row>73</xdr:row>
                    <xdr:rowOff>160020</xdr:rowOff>
                  </to>
                </anchor>
              </controlPr>
            </control>
          </mc:Choice>
        </mc:AlternateContent>
        <mc:AlternateContent xmlns:mc="http://schemas.openxmlformats.org/markup-compatibility/2006">
          <mc:Choice Requires="x14">
            <control shapeId="6595" r:id="rId60" name="Drop Down 451">
              <controlPr defaultSize="0" autoLine="0" autoPict="0">
                <anchor moveWithCells="1">
                  <from>
                    <xdr:col>2</xdr:col>
                    <xdr:colOff>312420</xdr:colOff>
                    <xdr:row>74</xdr:row>
                    <xdr:rowOff>22860</xdr:rowOff>
                  </from>
                  <to>
                    <xdr:col>4</xdr:col>
                    <xdr:colOff>487680</xdr:colOff>
                    <xdr:row>74</xdr:row>
                    <xdr:rowOff>160020</xdr:rowOff>
                  </to>
                </anchor>
              </controlPr>
            </control>
          </mc:Choice>
        </mc:AlternateContent>
        <mc:AlternateContent xmlns:mc="http://schemas.openxmlformats.org/markup-compatibility/2006">
          <mc:Choice Requires="x14">
            <control shapeId="6596" r:id="rId61" name="Drop Down 452">
              <controlPr defaultSize="0" autoLine="0" autoPict="0">
                <anchor moveWithCells="1">
                  <from>
                    <xdr:col>2</xdr:col>
                    <xdr:colOff>312420</xdr:colOff>
                    <xdr:row>75</xdr:row>
                    <xdr:rowOff>22860</xdr:rowOff>
                  </from>
                  <to>
                    <xdr:col>4</xdr:col>
                    <xdr:colOff>487680</xdr:colOff>
                    <xdr:row>75</xdr:row>
                    <xdr:rowOff>160020</xdr:rowOff>
                  </to>
                </anchor>
              </controlPr>
            </control>
          </mc:Choice>
        </mc:AlternateContent>
        <mc:AlternateContent xmlns:mc="http://schemas.openxmlformats.org/markup-compatibility/2006">
          <mc:Choice Requires="x14">
            <control shapeId="6597" r:id="rId62" name="Drop Down 453">
              <controlPr defaultSize="0" autoLine="0" autoPict="0">
                <anchor moveWithCells="1">
                  <from>
                    <xdr:col>2</xdr:col>
                    <xdr:colOff>312420</xdr:colOff>
                    <xdr:row>76</xdr:row>
                    <xdr:rowOff>22860</xdr:rowOff>
                  </from>
                  <to>
                    <xdr:col>4</xdr:col>
                    <xdr:colOff>487680</xdr:colOff>
                    <xdr:row>76</xdr:row>
                    <xdr:rowOff>160020</xdr:rowOff>
                  </to>
                </anchor>
              </controlPr>
            </control>
          </mc:Choice>
        </mc:AlternateContent>
        <mc:AlternateContent xmlns:mc="http://schemas.openxmlformats.org/markup-compatibility/2006">
          <mc:Choice Requires="x14">
            <control shapeId="6598" r:id="rId63" name="Drop Down 454">
              <controlPr defaultSize="0" autoLine="0" autoPict="0">
                <anchor moveWithCells="1">
                  <from>
                    <xdr:col>2</xdr:col>
                    <xdr:colOff>312420</xdr:colOff>
                    <xdr:row>77</xdr:row>
                    <xdr:rowOff>22860</xdr:rowOff>
                  </from>
                  <to>
                    <xdr:col>4</xdr:col>
                    <xdr:colOff>487680</xdr:colOff>
                    <xdr:row>77</xdr:row>
                    <xdr:rowOff>160020</xdr:rowOff>
                  </to>
                </anchor>
              </controlPr>
            </control>
          </mc:Choice>
        </mc:AlternateContent>
        <mc:AlternateContent xmlns:mc="http://schemas.openxmlformats.org/markup-compatibility/2006">
          <mc:Choice Requires="x14">
            <control shapeId="6599" r:id="rId64" name="Drop Down 455">
              <controlPr defaultSize="0" autoLine="0" autoPict="0">
                <anchor moveWithCells="1">
                  <from>
                    <xdr:col>2</xdr:col>
                    <xdr:colOff>312420</xdr:colOff>
                    <xdr:row>78</xdr:row>
                    <xdr:rowOff>22860</xdr:rowOff>
                  </from>
                  <to>
                    <xdr:col>4</xdr:col>
                    <xdr:colOff>487680</xdr:colOff>
                    <xdr:row>78</xdr:row>
                    <xdr:rowOff>160020</xdr:rowOff>
                  </to>
                </anchor>
              </controlPr>
            </control>
          </mc:Choice>
        </mc:AlternateContent>
        <mc:AlternateContent xmlns:mc="http://schemas.openxmlformats.org/markup-compatibility/2006">
          <mc:Choice Requires="x14">
            <control shapeId="6600" r:id="rId65" name="Drop Down 456">
              <controlPr defaultSize="0" autoLine="0" autoPict="0">
                <anchor moveWithCells="1">
                  <from>
                    <xdr:col>2</xdr:col>
                    <xdr:colOff>312420</xdr:colOff>
                    <xdr:row>79</xdr:row>
                    <xdr:rowOff>22860</xdr:rowOff>
                  </from>
                  <to>
                    <xdr:col>4</xdr:col>
                    <xdr:colOff>487680</xdr:colOff>
                    <xdr:row>79</xdr:row>
                    <xdr:rowOff>160020</xdr:rowOff>
                  </to>
                </anchor>
              </controlPr>
            </control>
          </mc:Choice>
        </mc:AlternateContent>
        <mc:AlternateContent xmlns:mc="http://schemas.openxmlformats.org/markup-compatibility/2006">
          <mc:Choice Requires="x14">
            <control shapeId="6601" r:id="rId66" name="Drop Down 457">
              <controlPr defaultSize="0" autoLine="0" autoPict="0">
                <anchor moveWithCells="1">
                  <from>
                    <xdr:col>2</xdr:col>
                    <xdr:colOff>312420</xdr:colOff>
                    <xdr:row>80</xdr:row>
                    <xdr:rowOff>22860</xdr:rowOff>
                  </from>
                  <to>
                    <xdr:col>4</xdr:col>
                    <xdr:colOff>487680</xdr:colOff>
                    <xdr:row>80</xdr:row>
                    <xdr:rowOff>160020</xdr:rowOff>
                  </to>
                </anchor>
              </controlPr>
            </control>
          </mc:Choice>
        </mc:AlternateContent>
        <mc:AlternateContent xmlns:mc="http://schemas.openxmlformats.org/markup-compatibility/2006">
          <mc:Choice Requires="x14">
            <control shapeId="6602" r:id="rId67" name="Drop Down 458">
              <controlPr defaultSize="0" autoLine="0" autoPict="0">
                <anchor moveWithCells="1">
                  <from>
                    <xdr:col>2</xdr:col>
                    <xdr:colOff>312420</xdr:colOff>
                    <xdr:row>81</xdr:row>
                    <xdr:rowOff>22860</xdr:rowOff>
                  </from>
                  <to>
                    <xdr:col>4</xdr:col>
                    <xdr:colOff>487680</xdr:colOff>
                    <xdr:row>81</xdr:row>
                    <xdr:rowOff>160020</xdr:rowOff>
                  </to>
                </anchor>
              </controlPr>
            </control>
          </mc:Choice>
        </mc:AlternateContent>
        <mc:AlternateContent xmlns:mc="http://schemas.openxmlformats.org/markup-compatibility/2006">
          <mc:Choice Requires="x14">
            <control shapeId="6603" r:id="rId68" name="Drop Down 459">
              <controlPr defaultSize="0" autoLine="0" autoPict="0">
                <anchor moveWithCells="1">
                  <from>
                    <xdr:col>2</xdr:col>
                    <xdr:colOff>312420</xdr:colOff>
                    <xdr:row>82</xdr:row>
                    <xdr:rowOff>22860</xdr:rowOff>
                  </from>
                  <to>
                    <xdr:col>4</xdr:col>
                    <xdr:colOff>487680</xdr:colOff>
                    <xdr:row>82</xdr:row>
                    <xdr:rowOff>160020</xdr:rowOff>
                  </to>
                </anchor>
              </controlPr>
            </control>
          </mc:Choice>
        </mc:AlternateContent>
        <mc:AlternateContent xmlns:mc="http://schemas.openxmlformats.org/markup-compatibility/2006">
          <mc:Choice Requires="x14">
            <control shapeId="6604" r:id="rId69" name="Drop Down 460">
              <controlPr defaultSize="0" autoLine="0" autoPict="0">
                <anchor moveWithCells="1">
                  <from>
                    <xdr:col>2</xdr:col>
                    <xdr:colOff>312420</xdr:colOff>
                    <xdr:row>83</xdr:row>
                    <xdr:rowOff>22860</xdr:rowOff>
                  </from>
                  <to>
                    <xdr:col>4</xdr:col>
                    <xdr:colOff>487680</xdr:colOff>
                    <xdr:row>83</xdr:row>
                    <xdr:rowOff>160020</xdr:rowOff>
                  </to>
                </anchor>
              </controlPr>
            </control>
          </mc:Choice>
        </mc:AlternateContent>
        <mc:AlternateContent xmlns:mc="http://schemas.openxmlformats.org/markup-compatibility/2006">
          <mc:Choice Requires="x14">
            <control shapeId="6605" r:id="rId70" name="Drop Down 461">
              <controlPr defaultSize="0" autoLine="0" autoPict="0">
                <anchor moveWithCells="1">
                  <from>
                    <xdr:col>2</xdr:col>
                    <xdr:colOff>312420</xdr:colOff>
                    <xdr:row>84</xdr:row>
                    <xdr:rowOff>22860</xdr:rowOff>
                  </from>
                  <to>
                    <xdr:col>4</xdr:col>
                    <xdr:colOff>487680</xdr:colOff>
                    <xdr:row>84</xdr:row>
                    <xdr:rowOff>160020</xdr:rowOff>
                  </to>
                </anchor>
              </controlPr>
            </control>
          </mc:Choice>
        </mc:AlternateContent>
        <mc:AlternateContent xmlns:mc="http://schemas.openxmlformats.org/markup-compatibility/2006">
          <mc:Choice Requires="x14">
            <control shapeId="6606" r:id="rId71" name="Drop Down 462">
              <controlPr defaultSize="0" autoLine="0" autoPict="0">
                <anchor moveWithCells="1">
                  <from>
                    <xdr:col>2</xdr:col>
                    <xdr:colOff>312420</xdr:colOff>
                    <xdr:row>85</xdr:row>
                    <xdr:rowOff>22860</xdr:rowOff>
                  </from>
                  <to>
                    <xdr:col>4</xdr:col>
                    <xdr:colOff>487680</xdr:colOff>
                    <xdr:row>85</xdr:row>
                    <xdr:rowOff>160020</xdr:rowOff>
                  </to>
                </anchor>
              </controlPr>
            </control>
          </mc:Choice>
        </mc:AlternateContent>
        <mc:AlternateContent xmlns:mc="http://schemas.openxmlformats.org/markup-compatibility/2006">
          <mc:Choice Requires="x14">
            <control shapeId="6607" r:id="rId72" name="Drop Down 463">
              <controlPr defaultSize="0" autoLine="0" autoPict="0">
                <anchor moveWithCells="1">
                  <from>
                    <xdr:col>2</xdr:col>
                    <xdr:colOff>312420</xdr:colOff>
                    <xdr:row>86</xdr:row>
                    <xdr:rowOff>22860</xdr:rowOff>
                  </from>
                  <to>
                    <xdr:col>4</xdr:col>
                    <xdr:colOff>487680</xdr:colOff>
                    <xdr:row>86</xdr:row>
                    <xdr:rowOff>160020</xdr:rowOff>
                  </to>
                </anchor>
              </controlPr>
            </control>
          </mc:Choice>
        </mc:AlternateContent>
        <mc:AlternateContent xmlns:mc="http://schemas.openxmlformats.org/markup-compatibility/2006">
          <mc:Choice Requires="x14">
            <control shapeId="6608" r:id="rId73" name="Drop Down 464">
              <controlPr defaultSize="0" autoLine="0" autoPict="0">
                <anchor moveWithCells="1">
                  <from>
                    <xdr:col>2</xdr:col>
                    <xdr:colOff>312420</xdr:colOff>
                    <xdr:row>87</xdr:row>
                    <xdr:rowOff>22860</xdr:rowOff>
                  </from>
                  <to>
                    <xdr:col>4</xdr:col>
                    <xdr:colOff>487680</xdr:colOff>
                    <xdr:row>87</xdr:row>
                    <xdr:rowOff>160020</xdr:rowOff>
                  </to>
                </anchor>
              </controlPr>
            </control>
          </mc:Choice>
        </mc:AlternateContent>
        <mc:AlternateContent xmlns:mc="http://schemas.openxmlformats.org/markup-compatibility/2006">
          <mc:Choice Requires="x14">
            <control shapeId="6609" r:id="rId74" name="Drop Down 465">
              <controlPr defaultSize="0" autoLine="0" autoPict="0">
                <anchor moveWithCells="1">
                  <from>
                    <xdr:col>2</xdr:col>
                    <xdr:colOff>312420</xdr:colOff>
                    <xdr:row>88</xdr:row>
                    <xdr:rowOff>22860</xdr:rowOff>
                  </from>
                  <to>
                    <xdr:col>4</xdr:col>
                    <xdr:colOff>487680</xdr:colOff>
                    <xdr:row>88</xdr:row>
                    <xdr:rowOff>160020</xdr:rowOff>
                  </to>
                </anchor>
              </controlPr>
            </control>
          </mc:Choice>
        </mc:AlternateContent>
        <mc:AlternateContent xmlns:mc="http://schemas.openxmlformats.org/markup-compatibility/2006">
          <mc:Choice Requires="x14">
            <control shapeId="6610" r:id="rId75" name="Drop Down 466">
              <controlPr defaultSize="0" autoLine="0" autoPict="0">
                <anchor moveWithCells="1">
                  <from>
                    <xdr:col>2</xdr:col>
                    <xdr:colOff>312420</xdr:colOff>
                    <xdr:row>89</xdr:row>
                    <xdr:rowOff>22860</xdr:rowOff>
                  </from>
                  <to>
                    <xdr:col>4</xdr:col>
                    <xdr:colOff>487680</xdr:colOff>
                    <xdr:row>89</xdr:row>
                    <xdr:rowOff>160020</xdr:rowOff>
                  </to>
                </anchor>
              </controlPr>
            </control>
          </mc:Choice>
        </mc:AlternateContent>
        <mc:AlternateContent xmlns:mc="http://schemas.openxmlformats.org/markup-compatibility/2006">
          <mc:Choice Requires="x14">
            <control shapeId="6611" r:id="rId76" name="Drop Down 467">
              <controlPr defaultSize="0" autoLine="0" autoPict="0">
                <anchor moveWithCells="1">
                  <from>
                    <xdr:col>2</xdr:col>
                    <xdr:colOff>312420</xdr:colOff>
                    <xdr:row>90</xdr:row>
                    <xdr:rowOff>22860</xdr:rowOff>
                  </from>
                  <to>
                    <xdr:col>4</xdr:col>
                    <xdr:colOff>487680</xdr:colOff>
                    <xdr:row>90</xdr:row>
                    <xdr:rowOff>160020</xdr:rowOff>
                  </to>
                </anchor>
              </controlPr>
            </control>
          </mc:Choice>
        </mc:AlternateContent>
        <mc:AlternateContent xmlns:mc="http://schemas.openxmlformats.org/markup-compatibility/2006">
          <mc:Choice Requires="x14">
            <control shapeId="6612" r:id="rId77" name="Drop Down 468">
              <controlPr defaultSize="0" autoLine="0" autoPict="0">
                <anchor moveWithCells="1">
                  <from>
                    <xdr:col>2</xdr:col>
                    <xdr:colOff>312420</xdr:colOff>
                    <xdr:row>91</xdr:row>
                    <xdr:rowOff>22860</xdr:rowOff>
                  </from>
                  <to>
                    <xdr:col>4</xdr:col>
                    <xdr:colOff>487680</xdr:colOff>
                    <xdr:row>91</xdr:row>
                    <xdr:rowOff>160020</xdr:rowOff>
                  </to>
                </anchor>
              </controlPr>
            </control>
          </mc:Choice>
        </mc:AlternateContent>
        <mc:AlternateContent xmlns:mc="http://schemas.openxmlformats.org/markup-compatibility/2006">
          <mc:Choice Requires="x14">
            <control shapeId="6613" r:id="rId78" name="Drop Down 469">
              <controlPr defaultSize="0" autoLine="0" autoPict="0">
                <anchor moveWithCells="1">
                  <from>
                    <xdr:col>2</xdr:col>
                    <xdr:colOff>312420</xdr:colOff>
                    <xdr:row>92</xdr:row>
                    <xdr:rowOff>22860</xdr:rowOff>
                  </from>
                  <to>
                    <xdr:col>4</xdr:col>
                    <xdr:colOff>487680</xdr:colOff>
                    <xdr:row>92</xdr:row>
                    <xdr:rowOff>160020</xdr:rowOff>
                  </to>
                </anchor>
              </controlPr>
            </control>
          </mc:Choice>
        </mc:AlternateContent>
        <mc:AlternateContent xmlns:mc="http://schemas.openxmlformats.org/markup-compatibility/2006">
          <mc:Choice Requires="x14">
            <control shapeId="6614" r:id="rId79" name="Drop Down 470">
              <controlPr defaultSize="0" autoLine="0" autoPict="0">
                <anchor moveWithCells="1">
                  <from>
                    <xdr:col>4</xdr:col>
                    <xdr:colOff>114300</xdr:colOff>
                    <xdr:row>13</xdr:row>
                    <xdr:rowOff>769620</xdr:rowOff>
                  </from>
                  <to>
                    <xdr:col>4</xdr:col>
                    <xdr:colOff>487680</xdr:colOff>
                    <xdr:row>13</xdr:row>
                    <xdr:rowOff>922020</xdr:rowOff>
                  </to>
                </anchor>
              </controlPr>
            </control>
          </mc:Choice>
        </mc:AlternateContent>
        <mc:AlternateContent xmlns:mc="http://schemas.openxmlformats.org/markup-compatibility/2006">
          <mc:Choice Requires="x14">
            <control shapeId="6615" r:id="rId80" name="Drop Down 471">
              <controlPr defaultSize="0" autoLine="0" autoPict="0">
                <anchor moveWithCells="1">
                  <from>
                    <xdr:col>3</xdr:col>
                    <xdr:colOff>137160</xdr:colOff>
                    <xdr:row>16</xdr:row>
                    <xdr:rowOff>381000</xdr:rowOff>
                  </from>
                  <to>
                    <xdr:col>3</xdr:col>
                    <xdr:colOff>502920</xdr:colOff>
                    <xdr:row>16</xdr:row>
                    <xdr:rowOff>533400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iconSet" priority="67" id="{DA882A47-A75F-4EBB-9412-3D2AFEAD3DA9}">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F4</xm:sqref>
        </x14:conditionalFormatting>
        <x14:conditionalFormatting xmlns:xm="http://schemas.microsoft.com/office/excel/2006/main">
          <x14:cfRule type="iconSet" priority="66" id="{28BED919-4600-4735-B032-7F040CED1CDB}">
            <x14:iconSet iconSet="3Symbols2" showValue="0" custom="1">
              <x14:cfvo type="percent">
                <xm:f>0</xm:f>
              </x14:cfvo>
              <x14:cfvo type="num">
                <xm:f>2</xm:f>
              </x14:cfvo>
              <x14:cfvo type="num">
                <xm:f>3</xm:f>
              </x14:cfvo>
              <x14:cfIcon iconSet="4RedToBlack" iconId="1"/>
              <x14:cfIcon iconSet="3Symbols2" iconId="2"/>
              <x14:cfIcon iconSet="4RedToBlack" iconId="1"/>
            </x14:iconSet>
          </x14:cfRule>
          <xm:sqref>F5</xm:sqref>
        </x14:conditionalFormatting>
        <x14:conditionalFormatting xmlns:xm="http://schemas.microsoft.com/office/excel/2006/main">
          <x14:cfRule type="iconSet" priority="81" id="{06A3E0A1-2E67-4429-A01E-EF724044FBDB}">
            <x14:iconSet iconSet="3Symbols2" showValue="0" custom="1">
              <x14:cfvo type="percent">
                <xm:f>0</xm:f>
              </x14:cfvo>
              <x14:cfvo type="num">
                <xm:f>1</xm:f>
              </x14:cfvo>
              <x14:cfvo type="num" gte="0">
                <xm:f>50</xm:f>
              </x14:cfvo>
              <x14:cfIcon iconSet="4RedToBlack" iconId="1"/>
              <x14:cfIcon iconSet="3Symbols2" iconId="2"/>
              <x14:cfIcon iconSet="3Symbols2" iconId="0"/>
            </x14:iconSet>
          </x14:cfRule>
          <xm:sqref>F6</xm:sqref>
        </x14:conditionalFormatting>
        <x14:conditionalFormatting xmlns:xm="http://schemas.microsoft.com/office/excel/2006/main">
          <x14:cfRule type="iconSet" priority="80" id="{CF7DD984-101E-4813-86BA-2B4DD9B4AD16}">
            <x14:iconSet iconSet="3Symbols2" showValue="0" custom="1">
              <x14:cfvo type="percent">
                <xm:f>0</xm:f>
              </x14:cfvo>
              <x14:cfvo type="num">
                <xm:f>1</xm:f>
              </x14:cfvo>
              <x14:cfvo type="num" gte="0">
                <xm:f>50</xm:f>
              </x14:cfvo>
              <x14:cfIcon iconSet="4RedToBlack" iconId="1"/>
              <x14:cfIcon iconSet="3Symbols2" iconId="2"/>
              <x14:cfIcon iconSet="3Symbols2" iconId="0"/>
            </x14:iconSet>
          </x14:cfRule>
          <xm:sqref>F7:F13</xm:sqref>
        </x14:conditionalFormatting>
        <x14:conditionalFormatting xmlns:xm="http://schemas.microsoft.com/office/excel/2006/main">
          <x14:cfRule type="iconSet" priority="5" id="{CB5E5043-8059-42E5-8E4B-B12E88612041}">
            <x14:iconSet iconSet="3Symbols2" showValue="0" custom="1">
              <x14:cfvo type="percent">
                <xm:f>0</xm:f>
              </x14:cfvo>
              <x14:cfvo type="num">
                <xm:f>2</xm:f>
              </x14:cfvo>
              <x14:cfvo type="num">
                <xm:f>3</xm:f>
              </x14:cfvo>
              <x14:cfIcon iconSet="4RedToBlack" iconId="1"/>
              <x14:cfIcon iconSet="3Symbols2" iconId="2"/>
              <x14:cfIcon iconSet="3Symbols2" iconId="1"/>
            </x14:iconSet>
          </x14:cfRule>
          <xm:sqref>F14</xm:sqref>
        </x14:conditionalFormatting>
        <x14:conditionalFormatting xmlns:xm="http://schemas.microsoft.com/office/excel/2006/main">
          <x14:cfRule type="iconSet" priority="4" id="{0B55C350-65D4-464C-AE60-68A1118115C1}">
            <x14:iconSet iconSet="3Symbols2" showValue="0" custom="1">
              <x14:cfvo type="percent">
                <xm:f>0</xm:f>
              </x14:cfvo>
              <x14:cfvo type="num">
                <xm:f>1</xm:f>
              </x14:cfvo>
              <x14:cfvo type="num">
                <xm:f>50</xm:f>
              </x14:cfvo>
              <x14:cfIcon iconSet="4RedToBlack" iconId="1"/>
              <x14:cfIcon iconSet="3Symbols2" iconId="2"/>
              <x14:cfIcon iconSet="3Symbols2" iconId="0"/>
            </x14:iconSet>
          </x14:cfRule>
          <xm:sqref>F15</xm:sqref>
        </x14:conditionalFormatting>
        <x14:conditionalFormatting xmlns:xm="http://schemas.microsoft.com/office/excel/2006/main">
          <x14:cfRule type="iconSet" priority="3" id="{11824FA6-BF6A-44BB-BB5B-106BD7DE62B4}">
            <x14:iconSet iconSet="3Symbols2" showValue="0" custom="1">
              <x14:cfvo type="percent">
                <xm:f>0</xm:f>
              </x14:cfvo>
              <x14:cfvo type="num" gte="0">
                <xm:f>-1</xm:f>
              </x14:cfvo>
              <x14:cfvo type="num">
                <xm:f>1E-4</xm:f>
              </x14:cfvo>
              <x14:cfIcon iconSet="4RedToBlack" iconId="1"/>
              <x14:cfIcon iconSet="3Symbols2" iconId="2"/>
              <x14:cfIcon iconSet="3Symbols2" iconId="0"/>
            </x14:iconSet>
          </x14:cfRule>
          <xm:sqref>F16</xm:sqref>
        </x14:conditionalFormatting>
        <x14:conditionalFormatting xmlns:xm="http://schemas.microsoft.com/office/excel/2006/main">
          <x14:cfRule type="iconSet" priority="2" id="{844C89F5-5E44-40A4-89AE-6243458D5F4F}">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F17</xm:sqref>
        </x14:conditionalFormatting>
        <x14:conditionalFormatting xmlns:xm="http://schemas.microsoft.com/office/excel/2006/main">
          <x14:cfRule type="iconSet" priority="1" id="{D603C423-0C0B-4D81-A6E7-6CE733F2A6FE}">
            <x14:iconSet iconSet="3Symbols2" showValue="0" custom="1">
              <x14:cfvo type="percent">
                <xm:f>0</xm:f>
              </x14:cfvo>
              <x14:cfvo type="num">
                <xm:f>1</xm:f>
              </x14:cfvo>
              <x14:cfvo type="num">
                <xm:f>50.000100000000003</xm:f>
              </x14:cfvo>
              <x14:cfIcon iconSet="4RedToBlack" iconId="1"/>
              <x14:cfIcon iconSet="3Symbols2" iconId="2"/>
              <x14:cfIcon iconSet="3Symbols2" iconId="0"/>
            </x14:iconSet>
          </x14:cfRule>
          <xm:sqref>F18:F19</xm:sqref>
        </x14:conditionalFormatting>
        <x14:conditionalFormatting xmlns:xm="http://schemas.microsoft.com/office/excel/2006/main">
          <x14:cfRule type="iconSet" priority="64" id="{EAD5041C-8AF3-4DF5-9C6B-68F9A2E86787}">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F21</xm:sqref>
        </x14:conditionalFormatting>
        <x14:conditionalFormatting xmlns:xm="http://schemas.microsoft.com/office/excel/2006/main">
          <x14:cfRule type="iconSet" priority="63" id="{591B9327-2B4B-4C0B-B32D-A68EF4EC623A}">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F22</xm:sqref>
        </x14:conditionalFormatting>
        <x14:conditionalFormatting xmlns:xm="http://schemas.microsoft.com/office/excel/2006/main">
          <x14:cfRule type="iconSet" priority="62" id="{77A7FE03-0107-49D8-8986-AE4315CEF08E}">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F23</xm:sqref>
        </x14:conditionalFormatting>
        <x14:conditionalFormatting xmlns:xm="http://schemas.microsoft.com/office/excel/2006/main">
          <x14:cfRule type="iconSet" priority="61" id="{DAFBBA74-01F9-4EEE-804B-4DC2CA55948A}">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F24</xm:sqref>
        </x14:conditionalFormatting>
        <x14:conditionalFormatting xmlns:xm="http://schemas.microsoft.com/office/excel/2006/main">
          <x14:cfRule type="iconSet" priority="60" id="{B536C7EE-7534-4058-B7BA-81499E461F2D}">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F25</xm:sqref>
        </x14:conditionalFormatting>
        <x14:conditionalFormatting xmlns:xm="http://schemas.microsoft.com/office/excel/2006/main">
          <x14:cfRule type="iconSet" priority="59" id="{A0BF5D18-941C-4A66-B11C-FDA50FB834B0}">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F26</xm:sqref>
        </x14:conditionalFormatting>
        <x14:conditionalFormatting xmlns:xm="http://schemas.microsoft.com/office/excel/2006/main">
          <x14:cfRule type="iconSet" priority="58" id="{7F361EF4-8855-42C1-B568-D00DEE877B43}">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F27</xm:sqref>
        </x14:conditionalFormatting>
        <x14:conditionalFormatting xmlns:xm="http://schemas.microsoft.com/office/excel/2006/main">
          <x14:cfRule type="iconSet" priority="57" id="{F8393EFB-4D0B-4AE3-B40E-4552952D09F3}">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F28</xm:sqref>
        </x14:conditionalFormatting>
        <x14:conditionalFormatting xmlns:xm="http://schemas.microsoft.com/office/excel/2006/main">
          <x14:cfRule type="iconSet" priority="56" id="{70748ABD-7181-45C8-A787-103AF52EAE76}">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F29</xm:sqref>
        </x14:conditionalFormatting>
        <x14:conditionalFormatting xmlns:xm="http://schemas.microsoft.com/office/excel/2006/main">
          <x14:cfRule type="iconSet" priority="55" id="{CCB32679-3EB7-4542-AA2A-D5EA59989BA5}">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F30</xm:sqref>
        </x14:conditionalFormatting>
        <x14:conditionalFormatting xmlns:xm="http://schemas.microsoft.com/office/excel/2006/main">
          <x14:cfRule type="iconSet" priority="54" id="{8EB8C68A-325F-4683-A2A2-EB990C0885A0}">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F31</xm:sqref>
        </x14:conditionalFormatting>
        <x14:conditionalFormatting xmlns:xm="http://schemas.microsoft.com/office/excel/2006/main">
          <x14:cfRule type="iconSet" priority="53" id="{64E7000F-E54C-4523-84C1-DBAD070C56A0}">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F32</xm:sqref>
        </x14:conditionalFormatting>
        <x14:conditionalFormatting xmlns:xm="http://schemas.microsoft.com/office/excel/2006/main">
          <x14:cfRule type="iconSet" priority="52" id="{F28D8B06-E055-4BAD-898F-E3718C89567E}">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F33</xm:sqref>
        </x14:conditionalFormatting>
        <x14:conditionalFormatting xmlns:xm="http://schemas.microsoft.com/office/excel/2006/main">
          <x14:cfRule type="iconSet" priority="51" id="{572C2923-91BD-48B4-8497-813349DA6349}">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F34</xm:sqref>
        </x14:conditionalFormatting>
        <x14:conditionalFormatting xmlns:xm="http://schemas.microsoft.com/office/excel/2006/main">
          <x14:cfRule type="iconSet" priority="50" id="{02E06903-957E-4E9A-8DC7-E863A444175F}">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F35</xm:sqref>
        </x14:conditionalFormatting>
        <x14:conditionalFormatting xmlns:xm="http://schemas.microsoft.com/office/excel/2006/main">
          <x14:cfRule type="iconSet" priority="49" id="{B77931AE-A84D-41B3-BDAE-0457CDB4D881}">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F36</xm:sqref>
        </x14:conditionalFormatting>
        <x14:conditionalFormatting xmlns:xm="http://schemas.microsoft.com/office/excel/2006/main">
          <x14:cfRule type="iconSet" priority="48" id="{0E7A7FE2-B7DC-4E4A-A0EB-0765C35BC6DB}">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F37</xm:sqref>
        </x14:conditionalFormatting>
        <x14:conditionalFormatting xmlns:xm="http://schemas.microsoft.com/office/excel/2006/main">
          <x14:cfRule type="iconSet" priority="47" id="{8557F444-ECC0-44E6-8797-A392BEF30905}">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F38</xm:sqref>
        </x14:conditionalFormatting>
        <x14:conditionalFormatting xmlns:xm="http://schemas.microsoft.com/office/excel/2006/main">
          <x14:cfRule type="iconSet" priority="46" id="{01B6F0AF-1171-4A1C-A5AB-E4932B24A543}">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F39</xm:sqref>
        </x14:conditionalFormatting>
        <x14:conditionalFormatting xmlns:xm="http://schemas.microsoft.com/office/excel/2006/main">
          <x14:cfRule type="iconSet" priority="39" id="{D19E6A2E-6CC4-4F0C-B1B7-E3F1B3FB14AC}">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F40</xm:sqref>
        </x14:conditionalFormatting>
        <x14:conditionalFormatting xmlns:xm="http://schemas.microsoft.com/office/excel/2006/main">
          <x14:cfRule type="iconSet" priority="38" id="{35162E99-040D-431B-8791-52CD71640432}">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F41</xm:sqref>
        </x14:conditionalFormatting>
        <x14:conditionalFormatting xmlns:xm="http://schemas.microsoft.com/office/excel/2006/main">
          <x14:cfRule type="iconSet" priority="37" id="{A0F8DBB0-6D4D-4734-978A-AA4A1F0AEE7D}">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F42</xm:sqref>
        </x14:conditionalFormatting>
        <x14:conditionalFormatting xmlns:xm="http://schemas.microsoft.com/office/excel/2006/main">
          <x14:cfRule type="iconSet" priority="36" id="{CAFE57B4-49FE-4EA4-BDEF-07B2004BF583}">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F43</xm:sqref>
        </x14:conditionalFormatting>
        <x14:conditionalFormatting xmlns:xm="http://schemas.microsoft.com/office/excel/2006/main">
          <x14:cfRule type="iconSet" priority="40" id="{23428A1A-3582-4E81-88FE-DE6E7FAB6247}">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F44</xm:sqref>
        </x14:conditionalFormatting>
        <x14:conditionalFormatting xmlns:xm="http://schemas.microsoft.com/office/excel/2006/main">
          <x14:cfRule type="iconSet" priority="41" id="{C7DDD40E-C743-40C5-88E4-EB287C5709ED}">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F45</xm:sqref>
        </x14:conditionalFormatting>
        <x14:conditionalFormatting xmlns:xm="http://schemas.microsoft.com/office/excel/2006/main">
          <x14:cfRule type="iconSet" priority="42" id="{EC340B19-7173-4ACD-8F84-2BD3F535F1F7}">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F46</xm:sqref>
        </x14:conditionalFormatting>
        <x14:conditionalFormatting xmlns:xm="http://schemas.microsoft.com/office/excel/2006/main">
          <x14:cfRule type="iconSet" priority="35" id="{E2CD6477-543D-4308-A0EF-AC9C95C1BAD5}">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F50</xm:sqref>
        </x14:conditionalFormatting>
        <x14:conditionalFormatting xmlns:xm="http://schemas.microsoft.com/office/excel/2006/main">
          <x14:cfRule type="iconSet" priority="34" id="{EBCAC295-6B78-4633-95A8-06CB65E9AE70}">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F51</xm:sqref>
        </x14:conditionalFormatting>
        <x14:conditionalFormatting xmlns:xm="http://schemas.microsoft.com/office/excel/2006/main">
          <x14:cfRule type="iconSet" priority="33" id="{F68109CE-A33C-4D3B-B1FC-87AF998E98A9}">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F52</xm:sqref>
        </x14:conditionalFormatting>
        <x14:conditionalFormatting xmlns:xm="http://schemas.microsoft.com/office/excel/2006/main">
          <x14:cfRule type="iconSet" priority="32" id="{ACF16B70-4B72-47DE-BDC7-721E39AF0497}">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F53</xm:sqref>
        </x14:conditionalFormatting>
        <x14:conditionalFormatting xmlns:xm="http://schemas.microsoft.com/office/excel/2006/main">
          <x14:cfRule type="iconSet" priority="31" id="{5F4DF891-5BE1-4744-AFA3-481AF173372C}">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F54</xm:sqref>
        </x14:conditionalFormatting>
        <x14:conditionalFormatting xmlns:xm="http://schemas.microsoft.com/office/excel/2006/main">
          <x14:cfRule type="iconSet" priority="30" id="{AD9B25C9-F272-4EC0-A070-24C6FCF1429F}">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F55</xm:sqref>
        </x14:conditionalFormatting>
        <x14:conditionalFormatting xmlns:xm="http://schemas.microsoft.com/office/excel/2006/main">
          <x14:cfRule type="iconSet" priority="29" id="{F30DA766-087B-4903-A8C3-532E3540FB76}">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F56</xm:sqref>
        </x14:conditionalFormatting>
        <x14:conditionalFormatting xmlns:xm="http://schemas.microsoft.com/office/excel/2006/main">
          <x14:cfRule type="iconSet" priority="28" id="{242ACA1D-8FCF-4128-A0A8-F786FE6FE5DB}">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F57</xm:sqref>
        </x14:conditionalFormatting>
        <x14:conditionalFormatting xmlns:xm="http://schemas.microsoft.com/office/excel/2006/main">
          <x14:cfRule type="iconSet" priority="27" id="{6408054F-094C-4333-9640-91E2741BA1A6}">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F58</xm:sqref>
        </x14:conditionalFormatting>
        <x14:conditionalFormatting xmlns:xm="http://schemas.microsoft.com/office/excel/2006/main">
          <x14:cfRule type="iconSet" priority="26" id="{5BA0E28A-E49D-404B-9374-2D9CBA57BD69}">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F59</xm:sqref>
        </x14:conditionalFormatting>
        <x14:conditionalFormatting xmlns:xm="http://schemas.microsoft.com/office/excel/2006/main">
          <x14:cfRule type="iconSet" priority="25" id="{5DE0DDD0-B84E-4EE1-AB89-9EF66ED152B9}">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F60</xm:sqref>
        </x14:conditionalFormatting>
        <x14:conditionalFormatting xmlns:xm="http://schemas.microsoft.com/office/excel/2006/main">
          <x14:cfRule type="iconSet" priority="24" id="{BE9817A8-5F58-4445-8FFE-19F924C04CBD}">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F61</xm:sqref>
        </x14:conditionalFormatting>
        <x14:conditionalFormatting xmlns:xm="http://schemas.microsoft.com/office/excel/2006/main">
          <x14:cfRule type="iconSet" priority="23" id="{AAC2A9F6-3E93-4225-8E0C-ED4E2B610F5A}">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F62</xm:sqref>
        </x14:conditionalFormatting>
        <x14:conditionalFormatting xmlns:xm="http://schemas.microsoft.com/office/excel/2006/main">
          <x14:cfRule type="iconSet" priority="22" id="{1250F56D-176A-4B65-AF5F-56BD290557DC}">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F63</xm:sqref>
        </x14:conditionalFormatting>
        <x14:conditionalFormatting xmlns:xm="http://schemas.microsoft.com/office/excel/2006/main">
          <x14:cfRule type="iconSet" priority="21" id="{97D8AF20-829E-46D8-B29F-49F24913C246}">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F64</xm:sqref>
        </x14:conditionalFormatting>
        <x14:conditionalFormatting xmlns:xm="http://schemas.microsoft.com/office/excel/2006/main">
          <x14:cfRule type="iconSet" priority="20" id="{55E74DE1-876E-4B9E-B3B7-918AE5ACFBEF}">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F65</xm:sqref>
        </x14:conditionalFormatting>
        <x14:conditionalFormatting xmlns:xm="http://schemas.microsoft.com/office/excel/2006/main">
          <x14:cfRule type="iconSet" priority="19" id="{D9FC5C17-070B-499F-AD9A-7356056E0A47}">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F66</xm:sqref>
        </x14:conditionalFormatting>
        <x14:conditionalFormatting xmlns:xm="http://schemas.microsoft.com/office/excel/2006/main">
          <x14:cfRule type="iconSet" priority="18" id="{CCD61237-8BF2-4677-B54C-86DA75E2EFBC}">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F67</xm:sqref>
        </x14:conditionalFormatting>
        <x14:conditionalFormatting xmlns:xm="http://schemas.microsoft.com/office/excel/2006/main">
          <x14:cfRule type="iconSet" priority="17" id="{AC61FB38-450C-4E72-8419-1FE03CC6C65C}">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F68</xm:sqref>
        </x14:conditionalFormatting>
        <x14:conditionalFormatting xmlns:xm="http://schemas.microsoft.com/office/excel/2006/main">
          <x14:cfRule type="iconSet" priority="10" id="{BEA34CC0-FFD5-4A97-8A20-9036A01AAC75}">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F69</xm:sqref>
        </x14:conditionalFormatting>
        <x14:conditionalFormatting xmlns:xm="http://schemas.microsoft.com/office/excel/2006/main">
          <x14:cfRule type="iconSet" priority="9" id="{836D84CD-0474-4D0A-B05E-A5879F9FA420}">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F70</xm:sqref>
        </x14:conditionalFormatting>
        <x14:conditionalFormatting xmlns:xm="http://schemas.microsoft.com/office/excel/2006/main">
          <x14:cfRule type="iconSet" priority="8" id="{E97EF2E1-D962-4C69-A5F8-BE41CE69FE5E}">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F71</xm:sqref>
        </x14:conditionalFormatting>
        <x14:conditionalFormatting xmlns:xm="http://schemas.microsoft.com/office/excel/2006/main">
          <x14:cfRule type="iconSet" priority="7" id="{46510959-E325-4356-822D-58D562D29368}">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F72</xm:sqref>
        </x14:conditionalFormatting>
        <x14:conditionalFormatting xmlns:xm="http://schemas.microsoft.com/office/excel/2006/main">
          <x14:cfRule type="iconSet" priority="11" id="{A72565D5-4ED6-43B3-9430-011869B6AD51}">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F73</xm:sqref>
        </x14:conditionalFormatting>
        <x14:conditionalFormatting xmlns:xm="http://schemas.microsoft.com/office/excel/2006/main">
          <x14:cfRule type="iconSet" priority="12" id="{C1644038-0DBE-49DE-95A7-F61D225B8089}">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F74</xm:sqref>
        </x14:conditionalFormatting>
        <x14:conditionalFormatting xmlns:xm="http://schemas.microsoft.com/office/excel/2006/main">
          <x14:cfRule type="iconSet" priority="13" id="{9BFD14DC-2B96-441A-80ED-172B1F15B014}">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F75</xm:sqref>
        </x14:conditionalFormatting>
        <x14:conditionalFormatting xmlns:xm="http://schemas.microsoft.com/office/excel/2006/main">
          <x14:cfRule type="iconSet" priority="14" id="{8BE5AC8B-A22D-4803-A430-4174F4B0E553}">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F76</xm:sqref>
        </x14:conditionalFormatting>
        <x14:conditionalFormatting xmlns:xm="http://schemas.microsoft.com/office/excel/2006/main">
          <x14:cfRule type="iconSet" priority="15" id="{873AC1C0-6A57-40AA-BB9C-E53C1FD15A21}">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F77</xm:sqref>
        </x14:conditionalFormatting>
        <x14:conditionalFormatting xmlns:xm="http://schemas.microsoft.com/office/excel/2006/main">
          <x14:cfRule type="iconSet" priority="16" id="{1C9F293D-0EF1-4A74-8F86-921EF4C853E4}">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F78</xm:sqref>
        </x14:conditionalFormatting>
        <x14:conditionalFormatting xmlns:xm="http://schemas.microsoft.com/office/excel/2006/main">
          <x14:cfRule type="iconSet" priority="6" id="{CAD9C63B-A245-45DF-BA91-7816573D9724}">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F79:F93</xm:sqref>
        </x14:conditionalFormatting>
        <x14:conditionalFormatting xmlns:xm="http://schemas.microsoft.com/office/excel/2006/main">
          <x14:cfRule type="iconSet" priority="85" id="{8B0ADC9E-171B-4A43-8763-9C9D3492C868}">
            <x14:iconSet iconSet="3Symbols2" showValue="0" custom="1">
              <x14:cfvo type="percent">
                <xm:f>0</xm:f>
              </x14:cfvo>
              <x14:cfvo type="num">
                <xm:f>2</xm:f>
              </x14:cfvo>
              <x14:cfvo type="num">
                <xm:f>3</xm:f>
              </x14:cfvo>
              <x14:cfIcon iconSet="4RedToBlack" iconId="1"/>
              <x14:cfIcon iconSet="3Symbols2" iconId="1"/>
              <x14:cfIcon iconSet="3Symbols2" iconId="2"/>
            </x14:iconSet>
          </x14:cfRule>
          <xm:sqref>M14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26"/>
  <sheetViews>
    <sheetView zoomScaleNormal="100" workbookViewId="0">
      <pane xSplit="1" ySplit="3" topLeftCell="B4" activePane="bottomRight" state="frozen"/>
      <selection pane="topRight" activeCell="B1" sqref="B1"/>
      <selection pane="bottomLeft" activeCell="A4" sqref="A4"/>
      <selection pane="bottomRight" sqref="A1:I1"/>
    </sheetView>
  </sheetViews>
  <sheetFormatPr defaultColWidth="8.88671875" defaultRowHeight="14.4" x14ac:dyDescent="0.3"/>
  <cols>
    <col min="1" max="1" width="12.6640625" style="5" customWidth="1"/>
    <col min="2" max="2" width="15.6640625" style="5" customWidth="1"/>
    <col min="3" max="5" width="8.6640625" style="5" customWidth="1"/>
    <col min="6" max="6" width="10.6640625" style="5" customWidth="1"/>
    <col min="7" max="9" width="8.88671875" style="5"/>
    <col min="10" max="10" width="8.88671875" style="5" hidden="1" customWidth="1"/>
    <col min="11" max="11" width="1.109375" style="5" customWidth="1"/>
    <col min="12" max="14" width="25.6640625" style="42" customWidth="1"/>
    <col min="15" max="15" width="8.88671875" style="5"/>
    <col min="16" max="16" width="8.88671875" style="5" customWidth="1"/>
    <col min="17" max="16384" width="8.88671875" style="5"/>
  </cols>
  <sheetData>
    <row r="1" spans="1:22" s="2" customFormat="1" x14ac:dyDescent="0.3">
      <c r="A1" s="189" t="s">
        <v>113</v>
      </c>
      <c r="B1" s="189"/>
      <c r="C1" s="189"/>
      <c r="D1" s="189"/>
      <c r="E1" s="189"/>
      <c r="F1" s="189"/>
      <c r="G1" s="189"/>
      <c r="H1" s="189"/>
      <c r="I1" s="189"/>
      <c r="L1" s="199" t="s">
        <v>104</v>
      </c>
      <c r="M1" s="200"/>
      <c r="N1" s="200"/>
    </row>
    <row r="2" spans="1:22" s="2" customFormat="1" x14ac:dyDescent="0.3">
      <c r="A2" s="3" t="s">
        <v>128</v>
      </c>
      <c r="B2" s="150"/>
      <c r="C2" s="150"/>
      <c r="D2" s="150"/>
      <c r="E2" s="228" t="s">
        <v>15</v>
      </c>
      <c r="F2" s="228"/>
      <c r="G2" s="150"/>
      <c r="H2" s="150"/>
      <c r="I2" s="150"/>
      <c r="L2" s="199"/>
      <c r="M2" s="200"/>
      <c r="N2" s="200"/>
    </row>
    <row r="3" spans="1:22" ht="15" customHeight="1" x14ac:dyDescent="0.3">
      <c r="A3" s="178" t="s">
        <v>102</v>
      </c>
      <c r="B3" s="207"/>
      <c r="C3" s="143" t="s">
        <v>103</v>
      </c>
      <c r="D3" s="145"/>
      <c r="E3" s="144"/>
      <c r="F3" s="4" t="s">
        <v>104</v>
      </c>
      <c r="G3" s="229" t="s">
        <v>0</v>
      </c>
      <c r="H3" s="230"/>
      <c r="I3" s="231"/>
      <c r="L3" s="43" t="s">
        <v>159</v>
      </c>
      <c r="M3" s="43" t="s">
        <v>160</v>
      </c>
      <c r="N3" s="43" t="s">
        <v>161</v>
      </c>
      <c r="P3" s="91"/>
      <c r="Q3" s="92"/>
      <c r="R3" s="92"/>
      <c r="S3" s="92"/>
      <c r="T3" s="92"/>
      <c r="U3" s="92"/>
      <c r="V3" s="92"/>
    </row>
    <row r="4" spans="1:22" ht="60" x14ac:dyDescent="0.3">
      <c r="A4" s="201" t="s">
        <v>41</v>
      </c>
      <c r="B4" s="212" t="s">
        <v>120</v>
      </c>
      <c r="C4" s="212"/>
      <c r="D4" s="212"/>
      <c r="E4" s="10"/>
      <c r="F4" s="41">
        <f t="shared" ref="F4:F15" si="0">J4</f>
        <v>1</v>
      </c>
      <c r="G4" s="213"/>
      <c r="H4" s="214"/>
      <c r="I4" s="215"/>
      <c r="J4" s="5">
        <v>1</v>
      </c>
      <c r="L4" s="45" t="s">
        <v>20</v>
      </c>
      <c r="M4" s="45" t="s">
        <v>231</v>
      </c>
      <c r="N4" s="48"/>
    </row>
    <row r="5" spans="1:22" ht="60" x14ac:dyDescent="0.3">
      <c r="A5" s="202"/>
      <c r="B5" s="212" t="s">
        <v>121</v>
      </c>
      <c r="C5" s="212"/>
      <c r="D5" s="212"/>
      <c r="E5" s="10"/>
      <c r="F5" s="41">
        <f t="shared" si="0"/>
        <v>1</v>
      </c>
      <c r="G5" s="213"/>
      <c r="H5" s="214"/>
      <c r="I5" s="215"/>
      <c r="J5" s="5">
        <v>1</v>
      </c>
      <c r="L5" s="45" t="s">
        <v>20</v>
      </c>
      <c r="M5" s="45" t="s">
        <v>231</v>
      </c>
      <c r="N5" s="48"/>
    </row>
    <row r="6" spans="1:22" ht="60" x14ac:dyDescent="0.3">
      <c r="A6" s="202"/>
      <c r="B6" s="212" t="s">
        <v>122</v>
      </c>
      <c r="C6" s="212"/>
      <c r="D6" s="212"/>
      <c r="E6" s="10"/>
      <c r="F6" s="41">
        <f t="shared" si="0"/>
        <v>1</v>
      </c>
      <c r="G6" s="213"/>
      <c r="H6" s="214"/>
      <c r="I6" s="215"/>
      <c r="J6" s="5">
        <v>1</v>
      </c>
      <c r="L6" s="45" t="s">
        <v>20</v>
      </c>
      <c r="M6" s="45" t="s">
        <v>232</v>
      </c>
      <c r="N6" s="48"/>
    </row>
    <row r="7" spans="1:22" ht="24" x14ac:dyDescent="0.3">
      <c r="A7" s="202"/>
      <c r="B7" s="212" t="s">
        <v>123</v>
      </c>
      <c r="C7" s="212"/>
      <c r="D7" s="212"/>
      <c r="E7" s="10"/>
      <c r="F7" s="41">
        <f t="shared" si="0"/>
        <v>1</v>
      </c>
      <c r="G7" s="213"/>
      <c r="H7" s="214"/>
      <c r="I7" s="215"/>
      <c r="J7" s="5">
        <v>1</v>
      </c>
      <c r="L7" s="45" t="s">
        <v>20</v>
      </c>
      <c r="M7" s="45" t="s">
        <v>233</v>
      </c>
      <c r="N7" s="48"/>
    </row>
    <row r="8" spans="1:22" ht="24" x14ac:dyDescent="0.3">
      <c r="A8" s="202"/>
      <c r="B8" s="212" t="s">
        <v>124</v>
      </c>
      <c r="C8" s="212"/>
      <c r="D8" s="212"/>
      <c r="E8" s="10"/>
      <c r="F8" s="41">
        <f t="shared" si="0"/>
        <v>1</v>
      </c>
      <c r="G8" s="213"/>
      <c r="H8" s="214"/>
      <c r="I8" s="215"/>
      <c r="J8" s="5">
        <v>1</v>
      </c>
      <c r="L8" s="45" t="s">
        <v>20</v>
      </c>
      <c r="M8" s="45" t="s">
        <v>233</v>
      </c>
      <c r="N8" s="48"/>
    </row>
    <row r="9" spans="1:22" ht="24" x14ac:dyDescent="0.3">
      <c r="A9" s="202"/>
      <c r="B9" s="220" t="s">
        <v>125</v>
      </c>
      <c r="C9" s="221"/>
      <c r="D9" s="222"/>
      <c r="E9" s="10"/>
      <c r="F9" s="41">
        <f t="shared" si="0"/>
        <v>1</v>
      </c>
      <c r="G9" s="213"/>
      <c r="H9" s="214"/>
      <c r="I9" s="215"/>
      <c r="J9" s="5">
        <v>1</v>
      </c>
      <c r="L9" s="45" t="s">
        <v>20</v>
      </c>
      <c r="M9" s="45" t="s">
        <v>233</v>
      </c>
      <c r="N9" s="48"/>
    </row>
    <row r="10" spans="1:22" ht="24" x14ac:dyDescent="0.3">
      <c r="A10" s="202"/>
      <c r="B10" s="220" t="s">
        <v>133</v>
      </c>
      <c r="C10" s="221"/>
      <c r="D10" s="222"/>
      <c r="E10" s="10"/>
      <c r="F10" s="41">
        <f t="shared" ref="F10" si="1">J10</f>
        <v>1</v>
      </c>
      <c r="G10" s="213"/>
      <c r="H10" s="214"/>
      <c r="I10" s="215"/>
      <c r="J10" s="5">
        <v>1</v>
      </c>
      <c r="L10" s="45" t="s">
        <v>20</v>
      </c>
      <c r="M10" s="45" t="s">
        <v>233</v>
      </c>
      <c r="N10" s="48"/>
    </row>
    <row r="11" spans="1:22" ht="24" x14ac:dyDescent="0.3">
      <c r="A11" s="202"/>
      <c r="B11" s="220" t="s">
        <v>155</v>
      </c>
      <c r="C11" s="221"/>
      <c r="D11" s="222"/>
      <c r="E11" s="10"/>
      <c r="F11" s="41">
        <f t="shared" ref="F11" si="2">J11</f>
        <v>1</v>
      </c>
      <c r="G11" s="213"/>
      <c r="H11" s="214"/>
      <c r="I11" s="215"/>
      <c r="J11" s="5">
        <v>1</v>
      </c>
      <c r="L11" s="45" t="s">
        <v>20</v>
      </c>
      <c r="M11" s="45" t="s">
        <v>233</v>
      </c>
      <c r="N11" s="48"/>
    </row>
    <row r="12" spans="1:22" ht="24" x14ac:dyDescent="0.3">
      <c r="A12" s="202"/>
      <c r="B12" s="220" t="s">
        <v>156</v>
      </c>
      <c r="C12" s="221"/>
      <c r="D12" s="222"/>
      <c r="E12" s="10"/>
      <c r="F12" s="41">
        <f t="shared" si="0"/>
        <v>1</v>
      </c>
      <c r="G12" s="213"/>
      <c r="H12" s="214"/>
      <c r="I12" s="215"/>
      <c r="J12" s="5">
        <v>1</v>
      </c>
      <c r="L12" s="45" t="s">
        <v>20</v>
      </c>
      <c r="M12" s="45" t="s">
        <v>233</v>
      </c>
      <c r="N12" s="48"/>
    </row>
    <row r="13" spans="1:22" ht="24" x14ac:dyDescent="0.3">
      <c r="A13" s="202"/>
      <c r="B13" s="220" t="s">
        <v>126</v>
      </c>
      <c r="C13" s="221"/>
      <c r="D13" s="222"/>
      <c r="E13" s="10"/>
      <c r="F13" s="41">
        <f t="shared" si="0"/>
        <v>1</v>
      </c>
      <c r="G13" s="213"/>
      <c r="H13" s="214"/>
      <c r="I13" s="215"/>
      <c r="J13" s="5">
        <v>1</v>
      </c>
      <c r="L13" s="45" t="s">
        <v>20</v>
      </c>
      <c r="M13" s="45" t="s">
        <v>233</v>
      </c>
      <c r="N13" s="48"/>
    </row>
    <row r="14" spans="1:22" ht="48" x14ac:dyDescent="0.3">
      <c r="A14" s="202"/>
      <c r="B14" s="220" t="s">
        <v>127</v>
      </c>
      <c r="C14" s="221"/>
      <c r="D14" s="222"/>
      <c r="E14" s="10"/>
      <c r="F14" s="41">
        <f t="shared" ref="F14" si="3">J14</f>
        <v>1</v>
      </c>
      <c r="G14" s="213"/>
      <c r="H14" s="214"/>
      <c r="I14" s="215"/>
      <c r="J14" s="5">
        <v>1</v>
      </c>
      <c r="L14" s="45" t="s">
        <v>20</v>
      </c>
      <c r="M14" s="48"/>
      <c r="N14" s="45" t="s">
        <v>234</v>
      </c>
    </row>
    <row r="15" spans="1:22" ht="24" x14ac:dyDescent="0.3">
      <c r="A15" s="203"/>
      <c r="B15" s="220" t="s">
        <v>158</v>
      </c>
      <c r="C15" s="221"/>
      <c r="D15" s="222"/>
      <c r="E15" s="10"/>
      <c r="F15" s="41">
        <f t="shared" si="0"/>
        <v>1</v>
      </c>
      <c r="G15" s="213"/>
      <c r="H15" s="214"/>
      <c r="I15" s="215"/>
      <c r="J15" s="5">
        <v>1</v>
      </c>
      <c r="L15" s="45" t="s">
        <v>20</v>
      </c>
      <c r="M15" s="45" t="s">
        <v>233</v>
      </c>
      <c r="N15" s="48"/>
    </row>
    <row r="16" spans="1:22" ht="24" x14ac:dyDescent="0.3">
      <c r="A16" s="34" t="s">
        <v>42</v>
      </c>
      <c r="B16" s="156" t="s">
        <v>48</v>
      </c>
      <c r="C16" s="158"/>
      <c r="D16" s="158"/>
      <c r="E16" s="157"/>
      <c r="F16" s="17"/>
      <c r="G16" s="213"/>
      <c r="H16" s="214"/>
      <c r="I16" s="215"/>
      <c r="L16" s="45" t="s">
        <v>235</v>
      </c>
      <c r="M16" s="48"/>
      <c r="N16" s="48"/>
    </row>
    <row r="17" spans="1:14" ht="72" x14ac:dyDescent="0.3">
      <c r="A17" s="201" t="s">
        <v>89</v>
      </c>
      <c r="B17" s="141" t="s">
        <v>83</v>
      </c>
      <c r="C17" s="142"/>
      <c r="D17" s="156"/>
      <c r="E17" s="157"/>
      <c r="F17" s="17">
        <f t="shared" ref="F17:F22" si="4">J17</f>
        <v>1</v>
      </c>
      <c r="G17" s="213"/>
      <c r="H17" s="214"/>
      <c r="I17" s="215"/>
      <c r="J17" s="5">
        <v>1</v>
      </c>
      <c r="L17" s="45" t="s">
        <v>86</v>
      </c>
      <c r="M17" s="48"/>
      <c r="N17" s="45" t="s">
        <v>305</v>
      </c>
    </row>
    <row r="18" spans="1:14" ht="48" x14ac:dyDescent="0.3">
      <c r="A18" s="226"/>
      <c r="B18" s="141" t="s">
        <v>84</v>
      </c>
      <c r="C18" s="142"/>
      <c r="D18" s="156"/>
      <c r="E18" s="157"/>
      <c r="F18" s="17">
        <f t="shared" si="4"/>
        <v>1</v>
      </c>
      <c r="G18" s="213"/>
      <c r="H18" s="214"/>
      <c r="I18" s="215"/>
      <c r="J18" s="5">
        <v>1</v>
      </c>
      <c r="L18" s="45" t="s">
        <v>86</v>
      </c>
      <c r="M18" s="48"/>
      <c r="N18" s="45" t="s">
        <v>306</v>
      </c>
    </row>
    <row r="19" spans="1:14" ht="36" x14ac:dyDescent="0.3">
      <c r="A19" s="226"/>
      <c r="B19" s="141" t="s">
        <v>291</v>
      </c>
      <c r="C19" s="142"/>
      <c r="D19" s="156"/>
      <c r="E19" s="157"/>
      <c r="F19" s="17">
        <f t="shared" si="4"/>
        <v>1</v>
      </c>
      <c r="G19" s="213"/>
      <c r="H19" s="214"/>
      <c r="I19" s="215"/>
      <c r="J19" s="5">
        <v>1</v>
      </c>
      <c r="L19" s="45" t="s">
        <v>86</v>
      </c>
      <c r="M19" s="45" t="s">
        <v>307</v>
      </c>
      <c r="N19" s="48"/>
    </row>
    <row r="20" spans="1:14" ht="48" x14ac:dyDescent="0.3">
      <c r="A20" s="226"/>
      <c r="B20" s="141" t="s">
        <v>85</v>
      </c>
      <c r="C20" s="142"/>
      <c r="D20" s="156"/>
      <c r="E20" s="157"/>
      <c r="F20" s="17">
        <f t="shared" si="4"/>
        <v>1</v>
      </c>
      <c r="G20" s="213"/>
      <c r="H20" s="214"/>
      <c r="I20" s="215"/>
      <c r="J20" s="5">
        <v>1</v>
      </c>
      <c r="L20" s="45" t="s">
        <v>86</v>
      </c>
      <c r="M20" s="48"/>
      <c r="N20" s="45" t="s">
        <v>308</v>
      </c>
    </row>
    <row r="21" spans="1:14" ht="48" x14ac:dyDescent="0.3">
      <c r="A21" s="227"/>
      <c r="B21" s="141" t="s">
        <v>88</v>
      </c>
      <c r="C21" s="142"/>
      <c r="D21" s="156"/>
      <c r="E21" s="157"/>
      <c r="F21" s="17">
        <f t="shared" si="4"/>
        <v>1</v>
      </c>
      <c r="G21" s="213"/>
      <c r="H21" s="214"/>
      <c r="I21" s="215"/>
      <c r="J21" s="5">
        <v>1</v>
      </c>
      <c r="L21" s="45" t="s">
        <v>86</v>
      </c>
      <c r="M21" s="48"/>
      <c r="N21" s="45" t="s">
        <v>309</v>
      </c>
    </row>
    <row r="22" spans="1:14" ht="48" x14ac:dyDescent="0.3">
      <c r="A22" s="201" t="s">
        <v>90</v>
      </c>
      <c r="B22" s="10" t="s">
        <v>91</v>
      </c>
      <c r="C22" s="7">
        <v>0</v>
      </c>
      <c r="D22" s="156"/>
      <c r="E22" s="157"/>
      <c r="F22" s="17">
        <f t="shared" si="4"/>
        <v>1</v>
      </c>
      <c r="G22" s="213"/>
      <c r="H22" s="214"/>
      <c r="I22" s="215"/>
      <c r="J22" s="5">
        <v>1</v>
      </c>
      <c r="K22" s="5">
        <f>IF(D22 = 3,100,IF(D22 = 2,C22,0))</f>
        <v>0</v>
      </c>
      <c r="L22" s="45" t="s">
        <v>86</v>
      </c>
      <c r="M22" s="48"/>
      <c r="N22" s="45" t="s">
        <v>310</v>
      </c>
    </row>
    <row r="23" spans="1:14" ht="36" x14ac:dyDescent="0.3">
      <c r="A23" s="226"/>
      <c r="B23" s="10" t="s">
        <v>92</v>
      </c>
      <c r="C23" s="7">
        <v>0</v>
      </c>
      <c r="D23" s="156"/>
      <c r="E23" s="157"/>
      <c r="F23" s="17">
        <f t="shared" ref="F23:F25" si="5">J23</f>
        <v>1</v>
      </c>
      <c r="G23" s="213"/>
      <c r="H23" s="214"/>
      <c r="I23" s="215"/>
      <c r="J23" s="5">
        <v>1</v>
      </c>
      <c r="K23" s="5">
        <f>IF(D23 = 3,100,IF(D23 = 2,C23,0))</f>
        <v>0</v>
      </c>
      <c r="L23" s="45" t="s">
        <v>304</v>
      </c>
      <c r="M23" s="48"/>
      <c r="N23" s="45" t="s">
        <v>311</v>
      </c>
    </row>
    <row r="24" spans="1:14" ht="48" x14ac:dyDescent="0.3">
      <c r="A24" s="226"/>
      <c r="B24" s="10" t="s">
        <v>93</v>
      </c>
      <c r="C24" s="7">
        <v>0</v>
      </c>
      <c r="D24" s="156"/>
      <c r="E24" s="157"/>
      <c r="F24" s="17">
        <f t="shared" si="5"/>
        <v>1</v>
      </c>
      <c r="G24" s="213"/>
      <c r="H24" s="214"/>
      <c r="I24" s="215"/>
      <c r="J24" s="5">
        <v>1</v>
      </c>
      <c r="K24" s="5">
        <v>1</v>
      </c>
      <c r="L24" s="45" t="s">
        <v>86</v>
      </c>
      <c r="M24" s="48"/>
      <c r="N24" s="45" t="s">
        <v>312</v>
      </c>
    </row>
    <row r="25" spans="1:14" ht="24" x14ac:dyDescent="0.3">
      <c r="A25" s="227"/>
      <c r="B25" s="10" t="s">
        <v>94</v>
      </c>
      <c r="C25" s="7">
        <v>0</v>
      </c>
      <c r="D25" s="156"/>
      <c r="E25" s="157"/>
      <c r="F25" s="17">
        <f t="shared" si="5"/>
        <v>1</v>
      </c>
      <c r="G25" s="213"/>
      <c r="H25" s="214"/>
      <c r="I25" s="215"/>
      <c r="J25" s="5">
        <v>1</v>
      </c>
      <c r="K25" s="5">
        <f>IF(D25 = 3,100,IF(D25 = 2,C25,0))</f>
        <v>0</v>
      </c>
      <c r="L25" s="45" t="s">
        <v>86</v>
      </c>
      <c r="M25" s="48"/>
      <c r="N25" s="45" t="s">
        <v>313</v>
      </c>
    </row>
    <row r="26" spans="1:14" x14ac:dyDescent="0.3">
      <c r="A26" s="10" t="s">
        <v>1</v>
      </c>
      <c r="B26" s="168"/>
      <c r="C26" s="169"/>
      <c r="D26" s="10" t="s">
        <v>10</v>
      </c>
      <c r="E26" s="168"/>
      <c r="F26" s="169"/>
      <c r="G26" s="10" t="s">
        <v>11</v>
      </c>
      <c r="H26" s="170">
        <f ca="1">NOW()</f>
        <v>45896.573561805555</v>
      </c>
      <c r="I26" s="169"/>
      <c r="L26" s="44"/>
      <c r="M26" s="44"/>
      <c r="N26" s="44"/>
    </row>
  </sheetData>
  <customSheetViews>
    <customSheetView guid="{CDDD0C3E-8928-4D2A-917C-71CC25CA6F28}" scale="95" hiddenColumns="1" topLeftCell="B18">
      <selection activeCell="O4" sqref="O4:O25"/>
      <pageMargins left="0.5" right="0.5" top="0.75" bottom="0.75" header="0.3" footer="0.3"/>
      <pageSetup orientation="portrait" r:id="rId1"/>
    </customSheetView>
    <customSheetView guid="{95C85071-8182-49BD-8AA1-DA5AA1A77221}" scale="70" hiddenColumns="1" topLeftCell="A25">
      <selection activeCell="O4" sqref="O4:O25"/>
      <pageMargins left="0.5" right="0.5" top="0.75" bottom="0.75" header="0.3" footer="0.3"/>
      <pageSetup orientation="portrait" r:id="rId2"/>
    </customSheetView>
    <customSheetView guid="{48D2956F-E672-49EE-ACD4-5F86CC544F00}" scale="95" hiddenColumns="1" topLeftCell="B18">
      <selection activeCell="O4" sqref="O4:O25"/>
      <pageMargins left="0.5" right="0.5" top="0.75" bottom="0.75" header="0.3" footer="0.3"/>
      <pageSetup orientation="portrait" r:id="rId3"/>
    </customSheetView>
  </customSheetViews>
  <mergeCells count="64">
    <mergeCell ref="G21:I21"/>
    <mergeCell ref="G22:I22"/>
    <mergeCell ref="G23:I23"/>
    <mergeCell ref="G24:I24"/>
    <mergeCell ref="G25:I25"/>
    <mergeCell ref="H26:I26"/>
    <mergeCell ref="E26:F26"/>
    <mergeCell ref="B26:C26"/>
    <mergeCell ref="B4:D4"/>
    <mergeCell ref="B5:D5"/>
    <mergeCell ref="B6:D6"/>
    <mergeCell ref="B7:D7"/>
    <mergeCell ref="B8:D8"/>
    <mergeCell ref="B16:E16"/>
    <mergeCell ref="D25:E25"/>
    <mergeCell ref="B9:D9"/>
    <mergeCell ref="B12:D12"/>
    <mergeCell ref="D23:E23"/>
    <mergeCell ref="D24:E24"/>
    <mergeCell ref="G4:I4"/>
    <mergeCell ref="G5:I5"/>
    <mergeCell ref="G17:I17"/>
    <mergeCell ref="G18:I18"/>
    <mergeCell ref="G19:I19"/>
    <mergeCell ref="G20:I20"/>
    <mergeCell ref="G16:I16"/>
    <mergeCell ref="E2:F2"/>
    <mergeCell ref="G2:I2"/>
    <mergeCell ref="A3:B3"/>
    <mergeCell ref="G15:I15"/>
    <mergeCell ref="A4:A15"/>
    <mergeCell ref="B14:D14"/>
    <mergeCell ref="G3:I3"/>
    <mergeCell ref="A22:A25"/>
    <mergeCell ref="B13:D13"/>
    <mergeCell ref="B15:D15"/>
    <mergeCell ref="B17:C17"/>
    <mergeCell ref="D17:E17"/>
    <mergeCell ref="B18:C18"/>
    <mergeCell ref="B19:C19"/>
    <mergeCell ref="D22:E22"/>
    <mergeCell ref="D18:E18"/>
    <mergeCell ref="D19:E19"/>
    <mergeCell ref="D20:E20"/>
    <mergeCell ref="B21:C21"/>
    <mergeCell ref="D21:E21"/>
    <mergeCell ref="B20:C20"/>
    <mergeCell ref="A17:A21"/>
    <mergeCell ref="L1:N1"/>
    <mergeCell ref="L2:N2"/>
    <mergeCell ref="G14:I14"/>
    <mergeCell ref="B10:D10"/>
    <mergeCell ref="G10:I10"/>
    <mergeCell ref="B11:D11"/>
    <mergeCell ref="G11:I11"/>
    <mergeCell ref="G13:I13"/>
    <mergeCell ref="G6:I6"/>
    <mergeCell ref="G7:I7"/>
    <mergeCell ref="G8:I8"/>
    <mergeCell ref="G9:I9"/>
    <mergeCell ref="G12:I12"/>
    <mergeCell ref="A1:I1"/>
    <mergeCell ref="C3:E3"/>
    <mergeCell ref="B2:D2"/>
  </mergeCells>
  <pageMargins left="0.5" right="0.5" top="0.75" bottom="0.75" header="0.3" footer="0.3"/>
  <pageSetup orientation="portrait" r:id="rId4"/>
  <ignoredErrors>
    <ignoredError sqref="K22:K23 K25 H26"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10242" r:id="rId7" name="Drop Down 2">
              <controlPr defaultSize="0" autoLine="0" autoPict="0">
                <anchor moveWithCells="1">
                  <from>
                    <xdr:col>4</xdr:col>
                    <xdr:colOff>114300</xdr:colOff>
                    <xdr:row>6</xdr:row>
                    <xdr:rowOff>22860</xdr:rowOff>
                  </from>
                  <to>
                    <xdr:col>4</xdr:col>
                    <xdr:colOff>487680</xdr:colOff>
                    <xdr:row>6</xdr:row>
                    <xdr:rowOff>175260</xdr:rowOff>
                  </to>
                </anchor>
              </controlPr>
            </control>
          </mc:Choice>
        </mc:AlternateContent>
        <mc:AlternateContent xmlns:mc="http://schemas.openxmlformats.org/markup-compatibility/2006">
          <mc:Choice Requires="x14">
            <control shapeId="10243" r:id="rId8" name="Drop Down 3">
              <controlPr defaultSize="0" autoLine="0" autoPict="0">
                <anchor moveWithCells="1">
                  <from>
                    <xdr:col>4</xdr:col>
                    <xdr:colOff>114300</xdr:colOff>
                    <xdr:row>7</xdr:row>
                    <xdr:rowOff>22860</xdr:rowOff>
                  </from>
                  <to>
                    <xdr:col>4</xdr:col>
                    <xdr:colOff>487680</xdr:colOff>
                    <xdr:row>7</xdr:row>
                    <xdr:rowOff>175260</xdr:rowOff>
                  </to>
                </anchor>
              </controlPr>
            </control>
          </mc:Choice>
        </mc:AlternateContent>
        <mc:AlternateContent xmlns:mc="http://schemas.openxmlformats.org/markup-compatibility/2006">
          <mc:Choice Requires="x14">
            <control shapeId="10246" r:id="rId9" name="Drop Down 6">
              <controlPr defaultSize="0" autoLine="0" autoPict="0">
                <anchor moveWithCells="1">
                  <from>
                    <xdr:col>4</xdr:col>
                    <xdr:colOff>114300</xdr:colOff>
                    <xdr:row>3</xdr:row>
                    <xdr:rowOff>22860</xdr:rowOff>
                  </from>
                  <to>
                    <xdr:col>4</xdr:col>
                    <xdr:colOff>487680</xdr:colOff>
                    <xdr:row>3</xdr:row>
                    <xdr:rowOff>175260</xdr:rowOff>
                  </to>
                </anchor>
              </controlPr>
            </control>
          </mc:Choice>
        </mc:AlternateContent>
        <mc:AlternateContent xmlns:mc="http://schemas.openxmlformats.org/markup-compatibility/2006">
          <mc:Choice Requires="x14">
            <control shapeId="10249" r:id="rId10" name="Drop Down 9">
              <controlPr defaultSize="0" autoLine="0" autoPict="0">
                <anchor moveWithCells="1">
                  <from>
                    <xdr:col>4</xdr:col>
                    <xdr:colOff>114300</xdr:colOff>
                    <xdr:row>4</xdr:row>
                    <xdr:rowOff>22860</xdr:rowOff>
                  </from>
                  <to>
                    <xdr:col>4</xdr:col>
                    <xdr:colOff>487680</xdr:colOff>
                    <xdr:row>4</xdr:row>
                    <xdr:rowOff>175260</xdr:rowOff>
                  </to>
                </anchor>
              </controlPr>
            </control>
          </mc:Choice>
        </mc:AlternateContent>
        <mc:AlternateContent xmlns:mc="http://schemas.openxmlformats.org/markup-compatibility/2006">
          <mc:Choice Requires="x14">
            <control shapeId="10251" r:id="rId11" name="Drop Down 11">
              <controlPr defaultSize="0" autoLine="0" autoPict="0">
                <anchor moveWithCells="1">
                  <from>
                    <xdr:col>4</xdr:col>
                    <xdr:colOff>114300</xdr:colOff>
                    <xdr:row>11</xdr:row>
                    <xdr:rowOff>22860</xdr:rowOff>
                  </from>
                  <to>
                    <xdr:col>4</xdr:col>
                    <xdr:colOff>487680</xdr:colOff>
                    <xdr:row>11</xdr:row>
                    <xdr:rowOff>160020</xdr:rowOff>
                  </to>
                </anchor>
              </controlPr>
            </control>
          </mc:Choice>
        </mc:AlternateContent>
        <mc:AlternateContent xmlns:mc="http://schemas.openxmlformats.org/markup-compatibility/2006">
          <mc:Choice Requires="x14">
            <control shapeId="10252" r:id="rId12" name="Drop Down 12">
              <controlPr defaultSize="0" autoLine="0" autoPict="0">
                <anchor moveWithCells="1">
                  <from>
                    <xdr:col>4</xdr:col>
                    <xdr:colOff>114300</xdr:colOff>
                    <xdr:row>12</xdr:row>
                    <xdr:rowOff>22860</xdr:rowOff>
                  </from>
                  <to>
                    <xdr:col>4</xdr:col>
                    <xdr:colOff>487680</xdr:colOff>
                    <xdr:row>12</xdr:row>
                    <xdr:rowOff>160020</xdr:rowOff>
                  </to>
                </anchor>
              </controlPr>
            </control>
          </mc:Choice>
        </mc:AlternateContent>
        <mc:AlternateContent xmlns:mc="http://schemas.openxmlformats.org/markup-compatibility/2006">
          <mc:Choice Requires="x14">
            <control shapeId="10253" r:id="rId13" name="Drop Down 13">
              <controlPr defaultSize="0" autoLine="0" autoPict="0">
                <anchor moveWithCells="1">
                  <from>
                    <xdr:col>4</xdr:col>
                    <xdr:colOff>114300</xdr:colOff>
                    <xdr:row>14</xdr:row>
                    <xdr:rowOff>22860</xdr:rowOff>
                  </from>
                  <to>
                    <xdr:col>4</xdr:col>
                    <xdr:colOff>487680</xdr:colOff>
                    <xdr:row>14</xdr:row>
                    <xdr:rowOff>160020</xdr:rowOff>
                  </to>
                </anchor>
              </controlPr>
            </control>
          </mc:Choice>
        </mc:AlternateContent>
        <mc:AlternateContent xmlns:mc="http://schemas.openxmlformats.org/markup-compatibility/2006">
          <mc:Choice Requires="x14">
            <control shapeId="10256" r:id="rId14" name="Drop Down 16">
              <controlPr defaultSize="0" autoLine="0" autoPict="0">
                <anchor moveWithCells="1">
                  <from>
                    <xdr:col>3</xdr:col>
                    <xdr:colOff>335280</xdr:colOff>
                    <xdr:row>16</xdr:row>
                    <xdr:rowOff>22860</xdr:rowOff>
                  </from>
                  <to>
                    <xdr:col>4</xdr:col>
                    <xdr:colOff>480060</xdr:colOff>
                    <xdr:row>16</xdr:row>
                    <xdr:rowOff>175260</xdr:rowOff>
                  </to>
                </anchor>
              </controlPr>
            </control>
          </mc:Choice>
        </mc:AlternateContent>
        <mc:AlternateContent xmlns:mc="http://schemas.openxmlformats.org/markup-compatibility/2006">
          <mc:Choice Requires="x14">
            <control shapeId="10257" r:id="rId15" name="Drop Down 17">
              <controlPr defaultSize="0" autoLine="0" autoPict="0">
                <anchor moveWithCells="1">
                  <from>
                    <xdr:col>3</xdr:col>
                    <xdr:colOff>335280</xdr:colOff>
                    <xdr:row>17</xdr:row>
                    <xdr:rowOff>22860</xdr:rowOff>
                  </from>
                  <to>
                    <xdr:col>4</xdr:col>
                    <xdr:colOff>480060</xdr:colOff>
                    <xdr:row>17</xdr:row>
                    <xdr:rowOff>175260</xdr:rowOff>
                  </to>
                </anchor>
              </controlPr>
            </control>
          </mc:Choice>
        </mc:AlternateContent>
        <mc:AlternateContent xmlns:mc="http://schemas.openxmlformats.org/markup-compatibility/2006">
          <mc:Choice Requires="x14">
            <control shapeId="10258" r:id="rId16" name="Drop Down 18">
              <controlPr defaultSize="0" autoLine="0" autoPict="0">
                <anchor moveWithCells="1">
                  <from>
                    <xdr:col>3</xdr:col>
                    <xdr:colOff>335280</xdr:colOff>
                    <xdr:row>18</xdr:row>
                    <xdr:rowOff>22860</xdr:rowOff>
                  </from>
                  <to>
                    <xdr:col>4</xdr:col>
                    <xdr:colOff>480060</xdr:colOff>
                    <xdr:row>18</xdr:row>
                    <xdr:rowOff>175260</xdr:rowOff>
                  </to>
                </anchor>
              </controlPr>
            </control>
          </mc:Choice>
        </mc:AlternateContent>
        <mc:AlternateContent xmlns:mc="http://schemas.openxmlformats.org/markup-compatibility/2006">
          <mc:Choice Requires="x14">
            <control shapeId="10259" r:id="rId17" name="Drop Down 19">
              <controlPr defaultSize="0" autoLine="0" autoPict="0">
                <anchor moveWithCells="1">
                  <from>
                    <xdr:col>3</xdr:col>
                    <xdr:colOff>335280</xdr:colOff>
                    <xdr:row>19</xdr:row>
                    <xdr:rowOff>22860</xdr:rowOff>
                  </from>
                  <to>
                    <xdr:col>4</xdr:col>
                    <xdr:colOff>480060</xdr:colOff>
                    <xdr:row>19</xdr:row>
                    <xdr:rowOff>175260</xdr:rowOff>
                  </to>
                </anchor>
              </controlPr>
            </control>
          </mc:Choice>
        </mc:AlternateContent>
        <mc:AlternateContent xmlns:mc="http://schemas.openxmlformats.org/markup-compatibility/2006">
          <mc:Choice Requires="x14">
            <control shapeId="10260" r:id="rId18" name="Drop Down 20">
              <controlPr defaultSize="0" autoLine="0" autoPict="0">
                <anchor moveWithCells="1">
                  <from>
                    <xdr:col>3</xdr:col>
                    <xdr:colOff>335280</xdr:colOff>
                    <xdr:row>20</xdr:row>
                    <xdr:rowOff>22860</xdr:rowOff>
                  </from>
                  <to>
                    <xdr:col>4</xdr:col>
                    <xdr:colOff>480060</xdr:colOff>
                    <xdr:row>20</xdr:row>
                    <xdr:rowOff>175260</xdr:rowOff>
                  </to>
                </anchor>
              </controlPr>
            </control>
          </mc:Choice>
        </mc:AlternateContent>
        <mc:AlternateContent xmlns:mc="http://schemas.openxmlformats.org/markup-compatibility/2006">
          <mc:Choice Requires="x14">
            <control shapeId="10261" r:id="rId19" name="Drop Down 21">
              <controlPr defaultSize="0" autoLine="0" autoPict="0">
                <anchor moveWithCells="1">
                  <from>
                    <xdr:col>3</xdr:col>
                    <xdr:colOff>335280</xdr:colOff>
                    <xdr:row>21</xdr:row>
                    <xdr:rowOff>22860</xdr:rowOff>
                  </from>
                  <to>
                    <xdr:col>4</xdr:col>
                    <xdr:colOff>480060</xdr:colOff>
                    <xdr:row>21</xdr:row>
                    <xdr:rowOff>175260</xdr:rowOff>
                  </to>
                </anchor>
              </controlPr>
            </control>
          </mc:Choice>
        </mc:AlternateContent>
        <mc:AlternateContent xmlns:mc="http://schemas.openxmlformats.org/markup-compatibility/2006">
          <mc:Choice Requires="x14">
            <control shapeId="10262" r:id="rId20" name="Drop Down 22">
              <controlPr defaultSize="0" autoLine="0" autoPict="0">
                <anchor moveWithCells="1">
                  <from>
                    <xdr:col>3</xdr:col>
                    <xdr:colOff>335280</xdr:colOff>
                    <xdr:row>22</xdr:row>
                    <xdr:rowOff>22860</xdr:rowOff>
                  </from>
                  <to>
                    <xdr:col>4</xdr:col>
                    <xdr:colOff>480060</xdr:colOff>
                    <xdr:row>22</xdr:row>
                    <xdr:rowOff>175260</xdr:rowOff>
                  </to>
                </anchor>
              </controlPr>
            </control>
          </mc:Choice>
        </mc:AlternateContent>
        <mc:AlternateContent xmlns:mc="http://schemas.openxmlformats.org/markup-compatibility/2006">
          <mc:Choice Requires="x14">
            <control shapeId="10263" r:id="rId21" name="Drop Down 23">
              <controlPr defaultSize="0" autoLine="0" autoPict="0">
                <anchor moveWithCells="1">
                  <from>
                    <xdr:col>3</xdr:col>
                    <xdr:colOff>335280</xdr:colOff>
                    <xdr:row>23</xdr:row>
                    <xdr:rowOff>22860</xdr:rowOff>
                  </from>
                  <to>
                    <xdr:col>4</xdr:col>
                    <xdr:colOff>480060</xdr:colOff>
                    <xdr:row>23</xdr:row>
                    <xdr:rowOff>175260</xdr:rowOff>
                  </to>
                </anchor>
              </controlPr>
            </control>
          </mc:Choice>
        </mc:AlternateContent>
        <mc:AlternateContent xmlns:mc="http://schemas.openxmlformats.org/markup-compatibility/2006">
          <mc:Choice Requires="x14">
            <control shapeId="10264" r:id="rId22" name="Drop Down 24">
              <controlPr defaultSize="0" autoLine="0" autoPict="0">
                <anchor moveWithCells="1">
                  <from>
                    <xdr:col>3</xdr:col>
                    <xdr:colOff>335280</xdr:colOff>
                    <xdr:row>24</xdr:row>
                    <xdr:rowOff>22860</xdr:rowOff>
                  </from>
                  <to>
                    <xdr:col>4</xdr:col>
                    <xdr:colOff>480060</xdr:colOff>
                    <xdr:row>24</xdr:row>
                    <xdr:rowOff>175260</xdr:rowOff>
                  </to>
                </anchor>
              </controlPr>
            </control>
          </mc:Choice>
        </mc:AlternateContent>
        <mc:AlternateContent xmlns:mc="http://schemas.openxmlformats.org/markup-compatibility/2006">
          <mc:Choice Requires="x14">
            <control shapeId="10266" r:id="rId23" name="Drop Down 26">
              <controlPr defaultSize="0" autoLine="0" autoPict="0">
                <anchor moveWithCells="1">
                  <from>
                    <xdr:col>4</xdr:col>
                    <xdr:colOff>114300</xdr:colOff>
                    <xdr:row>9</xdr:row>
                    <xdr:rowOff>22860</xdr:rowOff>
                  </from>
                  <to>
                    <xdr:col>4</xdr:col>
                    <xdr:colOff>487680</xdr:colOff>
                    <xdr:row>9</xdr:row>
                    <xdr:rowOff>160020</xdr:rowOff>
                  </to>
                </anchor>
              </controlPr>
            </control>
          </mc:Choice>
        </mc:AlternateContent>
        <mc:AlternateContent xmlns:mc="http://schemas.openxmlformats.org/markup-compatibility/2006">
          <mc:Choice Requires="x14">
            <control shapeId="10267" r:id="rId24" name="Drop Down 27">
              <controlPr defaultSize="0" autoLine="0" autoPict="0">
                <anchor moveWithCells="1">
                  <from>
                    <xdr:col>4</xdr:col>
                    <xdr:colOff>114300</xdr:colOff>
                    <xdr:row>10</xdr:row>
                    <xdr:rowOff>22860</xdr:rowOff>
                  </from>
                  <to>
                    <xdr:col>4</xdr:col>
                    <xdr:colOff>487680</xdr:colOff>
                    <xdr:row>10</xdr:row>
                    <xdr:rowOff>160020</xdr:rowOff>
                  </to>
                </anchor>
              </controlPr>
            </control>
          </mc:Choice>
        </mc:AlternateContent>
        <mc:AlternateContent xmlns:mc="http://schemas.openxmlformats.org/markup-compatibility/2006">
          <mc:Choice Requires="x14">
            <control shapeId="10268" r:id="rId25" name="Drop Down 28">
              <controlPr defaultSize="0" autoLine="0" autoPict="0">
                <anchor moveWithCells="1">
                  <from>
                    <xdr:col>4</xdr:col>
                    <xdr:colOff>114300</xdr:colOff>
                    <xdr:row>13</xdr:row>
                    <xdr:rowOff>22860</xdr:rowOff>
                  </from>
                  <to>
                    <xdr:col>4</xdr:col>
                    <xdr:colOff>487680</xdr:colOff>
                    <xdr:row>13</xdr:row>
                    <xdr:rowOff>160020</xdr:rowOff>
                  </to>
                </anchor>
              </controlPr>
            </control>
          </mc:Choice>
        </mc:AlternateContent>
        <mc:AlternateContent xmlns:mc="http://schemas.openxmlformats.org/markup-compatibility/2006">
          <mc:Choice Requires="x14">
            <control shapeId="10269" r:id="rId26" name="Drop Down 29">
              <controlPr defaultSize="0" autoLine="0" autoPict="0">
                <anchor moveWithCells="1">
                  <from>
                    <xdr:col>4</xdr:col>
                    <xdr:colOff>121920</xdr:colOff>
                    <xdr:row>8</xdr:row>
                    <xdr:rowOff>30480</xdr:rowOff>
                  </from>
                  <to>
                    <xdr:col>4</xdr:col>
                    <xdr:colOff>495300</xdr:colOff>
                    <xdr:row>8</xdr:row>
                    <xdr:rowOff>182880</xdr:rowOff>
                  </to>
                </anchor>
              </controlPr>
            </control>
          </mc:Choice>
        </mc:AlternateContent>
        <mc:AlternateContent xmlns:mc="http://schemas.openxmlformats.org/markup-compatibility/2006">
          <mc:Choice Requires="x14">
            <control shapeId="10270" r:id="rId27" name="Drop Down 30">
              <controlPr defaultSize="0" autoLine="0" autoPict="0">
                <anchor moveWithCells="1">
                  <from>
                    <xdr:col>4</xdr:col>
                    <xdr:colOff>121920</xdr:colOff>
                    <xdr:row>5</xdr:row>
                    <xdr:rowOff>22860</xdr:rowOff>
                  </from>
                  <to>
                    <xdr:col>4</xdr:col>
                    <xdr:colOff>495300</xdr:colOff>
                    <xdr:row>5</xdr:row>
                    <xdr:rowOff>175260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iconSet" priority="26" id="{695B12C4-CCC9-4573-8444-84DB9D8F1C51}">
            <x14:iconSet iconSet="3Symbols2" showValue="0" custom="1">
              <x14:cfvo type="percent">
                <xm:f>0</xm:f>
              </x14:cfvo>
              <x14:cfvo type="num" gte="0">
                <xm:f>1</xm:f>
              </x14:cfvo>
              <x14:cfvo type="num" gte="0">
                <xm:f>2</xm:f>
              </x14:cfvo>
              <x14:cfIcon iconSet="4RedToBlack" iconId="1"/>
              <x14:cfIcon iconSet="3Symbols2" iconId="2"/>
              <x14:cfIcon iconSet="3Symbols2" iconId="1"/>
            </x14:iconSet>
          </x14:cfRule>
          <xm:sqref>F4:F13 F15</xm:sqref>
        </x14:conditionalFormatting>
        <x14:conditionalFormatting xmlns:xm="http://schemas.microsoft.com/office/excel/2006/main">
          <x14:cfRule type="iconSet" priority="71" id="{206A11CB-DDB8-43D1-83C9-F7865E64FD3F}">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F12</xm:sqref>
        </x14:conditionalFormatting>
        <x14:conditionalFormatting xmlns:xm="http://schemas.microsoft.com/office/excel/2006/main">
          <x14:cfRule type="iconSet" priority="1" id="{178DDDA6-E4AA-4152-BA2B-36C8D5A4943E}">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F14</xm:sqref>
        </x14:conditionalFormatting>
        <x14:conditionalFormatting xmlns:xm="http://schemas.microsoft.com/office/excel/2006/main">
          <x14:cfRule type="iconSet" priority="45" id="{D6376B13-666D-416B-B257-0AFE63ADC654}">
            <x14:iconSet iconSet="3Symbols2" showValue="0" custom="1">
              <x14:cfvo type="percent">
                <xm:f>0</xm:f>
              </x14:cfvo>
              <x14:cfvo type="num" gte="0">
                <xm:f>1</xm:f>
              </x14:cfvo>
              <x14:cfvo type="num" gte="0">
                <xm:f>2</xm:f>
              </x14:cfvo>
              <x14:cfIcon iconSet="4RedToBlack" iconId="1"/>
              <x14:cfIcon iconSet="3Symbols2" iconId="2"/>
              <x14:cfIcon iconSet="3Symbols2" iconId="0"/>
            </x14:iconSet>
          </x14:cfRule>
          <xm:sqref>F17</xm:sqref>
        </x14:conditionalFormatting>
        <x14:conditionalFormatting xmlns:xm="http://schemas.microsoft.com/office/excel/2006/main">
          <x14:cfRule type="iconSet" priority="18" id="{13F061EB-8AE9-474D-8481-7621BC11569D}">
            <x14:iconSet iconSet="3Symbols2" showValue="0" custom="1">
              <x14:cfvo type="percent">
                <xm:f>0</xm:f>
              </x14:cfvo>
              <x14:cfvo type="num" gte="0">
                <xm:f>1</xm:f>
              </x14:cfvo>
              <x14:cfvo type="num" gte="0">
                <xm:f>2</xm:f>
              </x14:cfvo>
              <x14:cfIcon iconSet="4RedToBlack" iconId="1"/>
              <x14:cfIcon iconSet="3Symbols2" iconId="2"/>
              <x14:cfIcon iconSet="3Symbols2" iconId="0"/>
            </x14:iconSet>
          </x14:cfRule>
          <xm:sqref>F18</xm:sqref>
        </x14:conditionalFormatting>
        <x14:conditionalFormatting xmlns:xm="http://schemas.microsoft.com/office/excel/2006/main">
          <x14:cfRule type="iconSet" priority="6" id="{599F43B1-CD72-4B8D-85FD-D512379279DD}">
            <x14:iconSet iconSet="3Symbols2" showValue="0" custom="1">
              <x14:cfvo type="percent">
                <xm:f>0</xm:f>
              </x14:cfvo>
              <x14:cfvo type="num" gte="0">
                <xm:f>1</xm:f>
              </x14:cfvo>
              <x14:cfvo type="num" gte="0">
                <xm:f>2</xm:f>
              </x14:cfvo>
              <x14:cfIcon iconSet="4RedToBlack" iconId="1"/>
              <x14:cfIcon iconSet="3Symbols2" iconId="2"/>
              <x14:cfIcon iconSet="3Symbols2" iconId="1"/>
            </x14:iconSet>
          </x14:cfRule>
          <xm:sqref>F19</xm:sqref>
        </x14:conditionalFormatting>
        <x14:conditionalFormatting xmlns:xm="http://schemas.microsoft.com/office/excel/2006/main">
          <x14:cfRule type="iconSet" priority="5" id="{C26D4263-230C-4D68-9211-DD3D99BE36D1}">
            <x14:iconSet iconSet="3Symbols2" showValue="0" custom="1">
              <x14:cfvo type="percent">
                <xm:f>0</xm:f>
              </x14:cfvo>
              <x14:cfvo type="num" gte="0">
                <xm:f>1</xm:f>
              </x14:cfvo>
              <x14:cfvo type="num" gte="0">
                <xm:f>2</xm:f>
              </x14:cfvo>
              <x14:cfIcon iconSet="4RedToBlack" iconId="1"/>
              <x14:cfIcon iconSet="3Symbols2" iconId="2"/>
              <x14:cfIcon iconSet="3Symbols2" iconId="0"/>
            </x14:iconSet>
          </x14:cfRule>
          <xm:sqref>F20</xm:sqref>
        </x14:conditionalFormatting>
        <x14:conditionalFormatting xmlns:xm="http://schemas.microsoft.com/office/excel/2006/main">
          <x14:cfRule type="iconSet" priority="4" id="{99B1B836-744E-490C-891A-38FDCDF26918}">
            <x14:iconSet iconSet="3Symbols2" showValue="0" custom="1">
              <x14:cfvo type="percent">
                <xm:f>0</xm:f>
              </x14:cfvo>
              <x14:cfvo type="num" gte="0">
                <xm:f>1</xm:f>
              </x14:cfvo>
              <x14:cfvo type="num" gte="0">
                <xm:f>2</xm:f>
              </x14:cfvo>
              <x14:cfIcon iconSet="4RedToBlack" iconId="1"/>
              <x14:cfIcon iconSet="3Symbols2" iconId="2"/>
              <x14:cfIcon iconSet="3Symbols2" iconId="0"/>
            </x14:iconSet>
          </x14:cfRule>
          <xm:sqref>F21:F25</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M30"/>
  <sheetViews>
    <sheetView zoomScaleNormal="100" workbookViewId="0">
      <pane xSplit="1" ySplit="3" topLeftCell="B4" activePane="bottomRight" state="frozen"/>
      <selection pane="topRight" activeCell="B1" sqref="B1"/>
      <selection pane="bottomLeft" activeCell="A4" sqref="A4"/>
      <selection pane="bottomRight" sqref="A1:I1"/>
    </sheetView>
  </sheetViews>
  <sheetFormatPr defaultColWidth="8.88671875" defaultRowHeight="14.4" x14ac:dyDescent="0.3"/>
  <cols>
    <col min="1" max="1" width="12.6640625" style="5" customWidth="1"/>
    <col min="2" max="2" width="15.6640625" style="5" customWidth="1"/>
    <col min="3" max="5" width="8.6640625" style="5" customWidth="1"/>
    <col min="6" max="6" width="10.6640625" style="5" customWidth="1"/>
    <col min="7" max="9" width="8.88671875" style="5"/>
    <col min="10" max="10" width="0.88671875" style="5" customWidth="1"/>
    <col min="11" max="13" width="25.6640625" style="42" customWidth="1"/>
    <col min="14" max="16384" width="8.88671875" style="5"/>
  </cols>
  <sheetData>
    <row r="1" spans="1:13" s="2" customFormat="1" x14ac:dyDescent="0.3">
      <c r="A1" s="189" t="s">
        <v>111</v>
      </c>
      <c r="B1" s="189"/>
      <c r="C1" s="189"/>
      <c r="D1" s="189"/>
      <c r="E1" s="189"/>
      <c r="F1" s="189"/>
      <c r="G1" s="189"/>
      <c r="H1" s="189"/>
      <c r="I1" s="189"/>
      <c r="K1" s="199" t="s">
        <v>104</v>
      </c>
      <c r="L1" s="200"/>
      <c r="M1" s="200"/>
    </row>
    <row r="2" spans="1:13" s="2" customFormat="1" x14ac:dyDescent="0.3">
      <c r="A2" s="3" t="s">
        <v>128</v>
      </c>
      <c r="B2" s="150"/>
      <c r="C2" s="150"/>
      <c r="D2" s="150"/>
      <c r="E2" s="208"/>
      <c r="F2" s="208"/>
      <c r="G2" s="208"/>
      <c r="H2" s="208"/>
      <c r="I2" s="208"/>
      <c r="K2" s="199"/>
      <c r="L2" s="200"/>
      <c r="M2" s="200"/>
    </row>
    <row r="3" spans="1:13" x14ac:dyDescent="0.3">
      <c r="A3" s="178" t="s">
        <v>102</v>
      </c>
      <c r="B3" s="207"/>
      <c r="C3" s="143" t="s">
        <v>103</v>
      </c>
      <c r="D3" s="145"/>
      <c r="E3" s="144"/>
      <c r="F3" s="4" t="s">
        <v>104</v>
      </c>
      <c r="G3" s="228" t="s">
        <v>0</v>
      </c>
      <c r="H3" s="228"/>
      <c r="I3" s="228"/>
      <c r="K3" s="43" t="s">
        <v>159</v>
      </c>
      <c r="L3" s="43" t="s">
        <v>160</v>
      </c>
      <c r="M3" s="43" t="s">
        <v>161</v>
      </c>
    </row>
    <row r="4" spans="1:13" ht="72" x14ac:dyDescent="0.3">
      <c r="A4" s="201" t="s">
        <v>154</v>
      </c>
      <c r="B4" s="6" t="s">
        <v>105</v>
      </c>
      <c r="C4" s="156"/>
      <c r="D4" s="158"/>
      <c r="E4" s="157"/>
      <c r="F4" s="16">
        <f>C4</f>
        <v>0</v>
      </c>
      <c r="G4" s="213"/>
      <c r="H4" s="214"/>
      <c r="I4" s="215"/>
      <c r="K4" s="45" t="s">
        <v>212</v>
      </c>
      <c r="L4" s="48"/>
      <c r="M4" s="45" t="s">
        <v>213</v>
      </c>
    </row>
    <row r="5" spans="1:13" ht="72" x14ac:dyDescent="0.3">
      <c r="A5" s="202"/>
      <c r="B5" s="6" t="s">
        <v>106</v>
      </c>
      <c r="C5" s="156"/>
      <c r="D5" s="158"/>
      <c r="E5" s="157"/>
      <c r="F5" s="16">
        <f>C5</f>
        <v>0</v>
      </c>
      <c r="G5" s="213"/>
      <c r="H5" s="214"/>
      <c r="I5" s="215"/>
      <c r="K5" s="45" t="s">
        <v>212</v>
      </c>
      <c r="L5" s="48"/>
      <c r="M5" s="49" t="s">
        <v>279</v>
      </c>
    </row>
    <row r="6" spans="1:13" ht="72" x14ac:dyDescent="0.3">
      <c r="A6" s="202"/>
      <c r="B6" s="6" t="s">
        <v>404</v>
      </c>
      <c r="C6" s="156"/>
      <c r="D6" s="158"/>
      <c r="E6" s="157"/>
      <c r="F6" s="16">
        <f>C6</f>
        <v>0</v>
      </c>
      <c r="G6" s="232"/>
      <c r="H6" s="176"/>
      <c r="I6" s="233"/>
      <c r="K6" s="45" t="s">
        <v>391</v>
      </c>
      <c r="L6" s="48"/>
      <c r="M6" s="49" t="s">
        <v>280</v>
      </c>
    </row>
    <row r="7" spans="1:13" ht="36" x14ac:dyDescent="0.3">
      <c r="A7" s="202"/>
      <c r="B7" s="8" t="s">
        <v>403</v>
      </c>
      <c r="C7" s="156"/>
      <c r="D7" s="158"/>
      <c r="E7" s="157"/>
      <c r="F7" s="17">
        <f t="shared" ref="F7" si="0">J7</f>
        <v>1</v>
      </c>
      <c r="G7" s="223"/>
      <c r="H7" s="224"/>
      <c r="I7" s="225"/>
      <c r="J7" s="5">
        <v>1</v>
      </c>
      <c r="K7" s="45" t="s">
        <v>20</v>
      </c>
      <c r="L7" s="48"/>
      <c r="M7" s="45" t="s">
        <v>215</v>
      </c>
    </row>
    <row r="8" spans="1:13" ht="72" x14ac:dyDescent="0.3">
      <c r="A8" s="201" t="s">
        <v>108</v>
      </c>
      <c r="B8" s="10" t="s">
        <v>131</v>
      </c>
      <c r="C8" s="236"/>
      <c r="D8" s="237"/>
      <c r="E8" s="238"/>
      <c r="F8" s="16">
        <f t="shared" ref="F8:F16" si="1">J8</f>
        <v>1</v>
      </c>
      <c r="G8" s="213"/>
      <c r="H8" s="214"/>
      <c r="I8" s="215"/>
      <c r="J8" s="5">
        <v>1</v>
      </c>
      <c r="K8" s="45" t="s">
        <v>216</v>
      </c>
      <c r="L8" s="45" t="s">
        <v>398</v>
      </c>
      <c r="M8" s="48"/>
    </row>
    <row r="9" spans="1:13" ht="48" x14ac:dyDescent="0.3">
      <c r="A9" s="234"/>
      <c r="B9" s="10" t="s">
        <v>132</v>
      </c>
      <c r="C9" s="236"/>
      <c r="D9" s="237"/>
      <c r="E9" s="238"/>
      <c r="F9" s="16">
        <f t="shared" si="1"/>
        <v>1</v>
      </c>
      <c r="G9" s="232"/>
      <c r="H9" s="176"/>
      <c r="I9" s="233"/>
      <c r="J9" s="5">
        <v>1</v>
      </c>
      <c r="K9" s="45" t="s">
        <v>371</v>
      </c>
      <c r="L9" s="48"/>
      <c r="M9" s="45" t="s">
        <v>374</v>
      </c>
    </row>
    <row r="10" spans="1:13" ht="72" x14ac:dyDescent="0.3">
      <c r="A10" s="235"/>
      <c r="B10" s="10" t="s">
        <v>130</v>
      </c>
      <c r="C10" s="156"/>
      <c r="D10" s="158"/>
      <c r="E10" s="157"/>
      <c r="F10" s="16">
        <f t="shared" si="1"/>
        <v>1</v>
      </c>
      <c r="G10" s="255"/>
      <c r="H10" s="256"/>
      <c r="I10" s="257"/>
      <c r="J10" s="5">
        <v>1</v>
      </c>
      <c r="K10" s="45" t="s">
        <v>96</v>
      </c>
      <c r="L10" s="45" t="s">
        <v>217</v>
      </c>
      <c r="M10" s="48"/>
    </row>
    <row r="11" spans="1:13" ht="48" customHeight="1" x14ac:dyDescent="0.3">
      <c r="A11" s="201" t="s">
        <v>107</v>
      </c>
      <c r="B11" s="10" t="s">
        <v>132</v>
      </c>
      <c r="C11" s="236"/>
      <c r="D11" s="237"/>
      <c r="E11" s="238"/>
      <c r="F11" s="16">
        <f t="shared" si="1"/>
        <v>1</v>
      </c>
      <c r="G11" s="255"/>
      <c r="H11" s="256"/>
      <c r="I11" s="257"/>
      <c r="J11" s="5">
        <v>1</v>
      </c>
      <c r="K11" s="45" t="s">
        <v>372</v>
      </c>
      <c r="L11" s="48"/>
      <c r="M11" s="45" t="s">
        <v>373</v>
      </c>
    </row>
    <row r="12" spans="1:13" ht="72" x14ac:dyDescent="0.3">
      <c r="A12" s="202"/>
      <c r="B12" s="10" t="s">
        <v>130</v>
      </c>
      <c r="C12" s="156"/>
      <c r="D12" s="158"/>
      <c r="E12" s="157"/>
      <c r="F12" s="16">
        <f t="shared" si="1"/>
        <v>1</v>
      </c>
      <c r="G12" s="255"/>
      <c r="H12" s="256"/>
      <c r="I12" s="257"/>
      <c r="J12" s="5">
        <v>1</v>
      </c>
      <c r="K12" s="45" t="s">
        <v>96</v>
      </c>
      <c r="L12" s="45" t="s">
        <v>217</v>
      </c>
      <c r="M12" s="48"/>
    </row>
    <row r="13" spans="1:13" ht="24" x14ac:dyDescent="0.3">
      <c r="A13" s="203"/>
      <c r="B13" s="6" t="s">
        <v>149</v>
      </c>
      <c r="C13" s="156"/>
      <c r="D13" s="158"/>
      <c r="E13" s="157"/>
      <c r="F13" s="16">
        <f>J13</f>
        <v>1</v>
      </c>
      <c r="G13" s="223"/>
      <c r="H13" s="224"/>
      <c r="I13" s="225"/>
      <c r="J13" s="5">
        <v>1</v>
      </c>
      <c r="K13" s="45" t="s">
        <v>20</v>
      </c>
      <c r="L13" s="45" t="s">
        <v>21</v>
      </c>
      <c r="M13" s="48"/>
    </row>
    <row r="14" spans="1:13" ht="48" customHeight="1" x14ac:dyDescent="0.3">
      <c r="A14" s="246" t="s">
        <v>109</v>
      </c>
      <c r="B14" s="6" t="s">
        <v>397</v>
      </c>
      <c r="C14" s="156">
        <v>0</v>
      </c>
      <c r="D14" s="158"/>
      <c r="E14" s="157"/>
      <c r="F14" s="16">
        <f>C14</f>
        <v>0</v>
      </c>
      <c r="G14" s="213"/>
      <c r="H14" s="214"/>
      <c r="I14" s="215"/>
      <c r="K14" s="45" t="s">
        <v>367</v>
      </c>
      <c r="L14" s="48"/>
      <c r="M14" s="45" t="s">
        <v>376</v>
      </c>
    </row>
    <row r="15" spans="1:13" ht="48" x14ac:dyDescent="0.3">
      <c r="A15" s="247"/>
      <c r="B15" s="6" t="s">
        <v>358</v>
      </c>
      <c r="C15" s="156"/>
      <c r="D15" s="158"/>
      <c r="E15" s="157"/>
      <c r="F15" s="16">
        <f t="shared" si="1"/>
        <v>1</v>
      </c>
      <c r="G15" s="232"/>
      <c r="H15" s="176"/>
      <c r="I15" s="233"/>
      <c r="J15" s="5">
        <v>1</v>
      </c>
      <c r="K15" s="45" t="s">
        <v>364</v>
      </c>
      <c r="L15" s="48"/>
      <c r="M15" s="45" t="s">
        <v>375</v>
      </c>
    </row>
    <row r="16" spans="1:13" ht="72" x14ac:dyDescent="0.3">
      <c r="A16" s="247"/>
      <c r="B16" s="10" t="s">
        <v>130</v>
      </c>
      <c r="C16" s="156"/>
      <c r="D16" s="158"/>
      <c r="E16" s="157"/>
      <c r="F16" s="16">
        <f t="shared" si="1"/>
        <v>1</v>
      </c>
      <c r="G16" s="232"/>
      <c r="H16" s="176"/>
      <c r="I16" s="233"/>
      <c r="J16" s="5">
        <v>1</v>
      </c>
      <c r="K16" s="45" t="s">
        <v>96</v>
      </c>
      <c r="L16" s="45" t="s">
        <v>217</v>
      </c>
      <c r="M16" s="48"/>
    </row>
    <row r="17" spans="1:13" ht="24" x14ac:dyDescent="0.3">
      <c r="A17" s="248"/>
      <c r="B17" s="66" t="s">
        <v>149</v>
      </c>
      <c r="C17" s="243"/>
      <c r="D17" s="244"/>
      <c r="E17" s="245"/>
      <c r="F17" s="67">
        <f>J17</f>
        <v>1</v>
      </c>
      <c r="G17" s="258"/>
      <c r="H17" s="259"/>
      <c r="I17" s="260"/>
      <c r="J17" s="68">
        <v>1</v>
      </c>
      <c r="K17" s="49" t="s">
        <v>20</v>
      </c>
      <c r="L17" s="49" t="s">
        <v>21</v>
      </c>
      <c r="M17" s="48"/>
    </row>
    <row r="18" spans="1:13" ht="36" x14ac:dyDescent="0.3">
      <c r="A18" s="201" t="s">
        <v>114</v>
      </c>
      <c r="B18" s="10" t="s">
        <v>9</v>
      </c>
      <c r="C18" s="156">
        <v>0</v>
      </c>
      <c r="D18" s="158"/>
      <c r="E18" s="157"/>
      <c r="F18" s="16">
        <v>1</v>
      </c>
      <c r="G18" s="213"/>
      <c r="H18" s="214"/>
      <c r="I18" s="215"/>
      <c r="K18" s="45" t="s">
        <v>218</v>
      </c>
      <c r="L18" s="48"/>
      <c r="M18" s="48"/>
    </row>
    <row r="19" spans="1:13" ht="24" x14ac:dyDescent="0.3">
      <c r="A19" s="202"/>
      <c r="B19" s="11" t="s">
        <v>115</v>
      </c>
      <c r="C19" s="216">
        <v>0</v>
      </c>
      <c r="D19" s="217"/>
      <c r="E19" s="218"/>
      <c r="F19" s="240">
        <f>IF(C20,IF(C21,C19/C21/C20,0),0)</f>
        <v>0</v>
      </c>
      <c r="G19" s="213"/>
      <c r="H19" s="214"/>
      <c r="I19" s="215"/>
      <c r="K19" s="45" t="s">
        <v>219</v>
      </c>
      <c r="L19" s="261" t="s">
        <v>314</v>
      </c>
      <c r="M19" s="48"/>
    </row>
    <row r="20" spans="1:13" x14ac:dyDescent="0.3">
      <c r="A20" s="202"/>
      <c r="B20" s="11" t="s">
        <v>98</v>
      </c>
      <c r="C20" s="156">
        <v>0</v>
      </c>
      <c r="D20" s="158"/>
      <c r="E20" s="157"/>
      <c r="F20" s="241"/>
      <c r="G20" s="213"/>
      <c r="H20" s="214"/>
      <c r="I20" s="215"/>
      <c r="K20" s="45" t="s">
        <v>220</v>
      </c>
      <c r="L20" s="262"/>
      <c r="M20" s="48"/>
    </row>
    <row r="21" spans="1:13" ht="24" x14ac:dyDescent="0.3">
      <c r="A21" s="203"/>
      <c r="B21" s="11" t="s">
        <v>116</v>
      </c>
      <c r="C21" s="216">
        <v>0</v>
      </c>
      <c r="D21" s="218"/>
      <c r="E21" s="12" t="s">
        <v>99</v>
      </c>
      <c r="F21" s="242"/>
      <c r="G21" s="213"/>
      <c r="H21" s="214"/>
      <c r="I21" s="215"/>
      <c r="K21" s="45" t="s">
        <v>221</v>
      </c>
      <c r="L21" s="263"/>
      <c r="M21" s="48"/>
    </row>
    <row r="22" spans="1:13" ht="72" x14ac:dyDescent="0.3">
      <c r="A22" s="201" t="s">
        <v>110</v>
      </c>
      <c r="B22" s="10" t="s">
        <v>43</v>
      </c>
      <c r="C22" s="156">
        <v>0</v>
      </c>
      <c r="D22" s="158"/>
      <c r="E22" s="157"/>
      <c r="F22" s="16">
        <f>IF(C23,C22/C23,0)</f>
        <v>0</v>
      </c>
      <c r="G22" s="252"/>
      <c r="H22" s="253"/>
      <c r="I22" s="254"/>
      <c r="K22" s="45" t="s">
        <v>223</v>
      </c>
      <c r="L22" s="45" t="s">
        <v>222</v>
      </c>
      <c r="M22" s="48"/>
    </row>
    <row r="23" spans="1:13" ht="60" x14ac:dyDescent="0.3">
      <c r="A23" s="202"/>
      <c r="B23" s="13" t="s">
        <v>44</v>
      </c>
      <c r="C23" s="156">
        <v>0</v>
      </c>
      <c r="D23" s="158"/>
      <c r="E23" s="157"/>
      <c r="F23" s="16">
        <v>1</v>
      </c>
      <c r="G23" s="249"/>
      <c r="H23" s="250"/>
      <c r="I23" s="251"/>
      <c r="K23" s="45" t="s">
        <v>224</v>
      </c>
      <c r="L23" s="48"/>
      <c r="M23" s="48"/>
    </row>
    <row r="24" spans="1:13" ht="84" x14ac:dyDescent="0.3">
      <c r="A24" s="202"/>
      <c r="B24" s="13" t="s">
        <v>40</v>
      </c>
      <c r="C24" s="168"/>
      <c r="D24" s="169"/>
      <c r="E24" s="7" t="s">
        <v>23</v>
      </c>
      <c r="F24" s="16">
        <f>J24</f>
        <v>1</v>
      </c>
      <c r="G24" s="249"/>
      <c r="H24" s="250"/>
      <c r="I24" s="251"/>
      <c r="J24" s="5">
        <v>1</v>
      </c>
      <c r="K24" s="45" t="s">
        <v>226</v>
      </c>
      <c r="L24" s="45" t="s">
        <v>225</v>
      </c>
      <c r="M24" s="48"/>
    </row>
    <row r="25" spans="1:13" ht="72" x14ac:dyDescent="0.3">
      <c r="A25" s="202"/>
      <c r="B25" s="14" t="s">
        <v>100</v>
      </c>
      <c r="C25" s="156">
        <v>0</v>
      </c>
      <c r="D25" s="158"/>
      <c r="E25" s="157"/>
      <c r="F25" s="16">
        <f>IF(A30,IF(C25,C22/A30/C25,0),0)</f>
        <v>0</v>
      </c>
      <c r="G25" s="249"/>
      <c r="H25" s="250"/>
      <c r="I25" s="251"/>
      <c r="K25" s="45" t="s">
        <v>227</v>
      </c>
      <c r="L25" s="45" t="s">
        <v>315</v>
      </c>
      <c r="M25" s="48"/>
    </row>
    <row r="26" spans="1:13" ht="60" x14ac:dyDescent="0.3">
      <c r="A26" s="202"/>
      <c r="B26" s="6" t="s">
        <v>151</v>
      </c>
      <c r="C26" s="156"/>
      <c r="D26" s="158"/>
      <c r="E26" s="157"/>
      <c r="F26" s="17">
        <f>J26</f>
        <v>1</v>
      </c>
      <c r="G26" s="249"/>
      <c r="H26" s="250"/>
      <c r="I26" s="251"/>
      <c r="J26" s="5">
        <v>1</v>
      </c>
      <c r="K26" s="45" t="s">
        <v>228</v>
      </c>
      <c r="L26" s="45" t="s">
        <v>21</v>
      </c>
      <c r="M26" s="48"/>
    </row>
    <row r="27" spans="1:13" ht="36" x14ac:dyDescent="0.3">
      <c r="A27" s="202"/>
      <c r="B27" s="6" t="s">
        <v>117</v>
      </c>
      <c r="C27" s="156"/>
      <c r="D27" s="158"/>
      <c r="E27" s="157"/>
      <c r="F27" s="17">
        <f>J27</f>
        <v>1</v>
      </c>
      <c r="G27" s="249"/>
      <c r="H27" s="250"/>
      <c r="I27" s="251"/>
      <c r="J27" s="5">
        <v>1</v>
      </c>
      <c r="K27" s="45" t="s">
        <v>229</v>
      </c>
      <c r="L27" s="45" t="s">
        <v>21</v>
      </c>
      <c r="M27" s="48"/>
    </row>
    <row r="28" spans="1:13" ht="36" x14ac:dyDescent="0.3">
      <c r="A28" s="203"/>
      <c r="B28" s="6" t="s">
        <v>118</v>
      </c>
      <c r="C28" s="168"/>
      <c r="D28" s="239"/>
      <c r="E28" s="169"/>
      <c r="F28" s="17">
        <f>J28</f>
        <v>1</v>
      </c>
      <c r="G28" s="249"/>
      <c r="H28" s="250"/>
      <c r="I28" s="251"/>
      <c r="J28" s="5">
        <v>1</v>
      </c>
      <c r="K28" s="45" t="s">
        <v>230</v>
      </c>
      <c r="L28" s="45" t="s">
        <v>21</v>
      </c>
      <c r="M28" s="48"/>
    </row>
    <row r="29" spans="1:13" x14ac:dyDescent="0.3">
      <c r="A29" s="10" t="s">
        <v>1</v>
      </c>
      <c r="B29" s="168"/>
      <c r="C29" s="169"/>
      <c r="D29" s="10" t="s">
        <v>10</v>
      </c>
      <c r="E29" s="168"/>
      <c r="F29" s="169"/>
      <c r="G29" s="10" t="s">
        <v>11</v>
      </c>
      <c r="H29" s="170">
        <f ca="1">NOW()</f>
        <v>45896.573561805555</v>
      </c>
      <c r="I29" s="169"/>
      <c r="K29" s="44"/>
      <c r="L29" s="44"/>
      <c r="M29" s="44"/>
    </row>
    <row r="30" spans="1:13" x14ac:dyDescent="0.3">
      <c r="A30" s="15">
        <f>INDEX(FormData!C2:C12,F24,0)</f>
        <v>0</v>
      </c>
    </row>
  </sheetData>
  <customSheetViews>
    <customSheetView guid="{CDDD0C3E-8928-4D2A-917C-71CC25CA6F28}" scale="106" topLeftCell="F4">
      <selection activeCell="N4" sqref="N4:N27"/>
      <pageMargins left="0.45" right="0.45" top="0.5" bottom="0.5" header="0.3" footer="0.3"/>
      <printOptions horizontalCentered="1"/>
      <pageSetup orientation="portrait" r:id="rId1"/>
    </customSheetView>
    <customSheetView guid="{95C85071-8182-49BD-8AA1-DA5AA1A77221}" scale="70" topLeftCell="A25">
      <selection activeCell="N4" sqref="N4:N27"/>
      <pageMargins left="0.45" right="0.45" top="0.5" bottom="0.5" header="0.3" footer="0.3"/>
      <printOptions horizontalCentered="1"/>
      <pageSetup orientation="portrait" r:id="rId2"/>
    </customSheetView>
    <customSheetView guid="{48D2956F-E672-49EE-ACD4-5F86CC544F00}" scale="106" topLeftCell="F4">
      <selection activeCell="N4" sqref="N4:N27"/>
      <pageMargins left="0.45" right="0.45" top="0.5" bottom="0.5" header="0.3" footer="0.3"/>
      <printOptions horizontalCentered="1"/>
      <pageSetup orientation="portrait" r:id="rId3"/>
    </customSheetView>
  </customSheetViews>
  <mergeCells count="69">
    <mergeCell ref="L19:L21"/>
    <mergeCell ref="G14:I14"/>
    <mergeCell ref="G16:I16"/>
    <mergeCell ref="G18:I18"/>
    <mergeCell ref="G13:I13"/>
    <mergeCell ref="G9:I9"/>
    <mergeCell ref="G10:I10"/>
    <mergeCell ref="G11:I11"/>
    <mergeCell ref="G12:I12"/>
    <mergeCell ref="G17:I17"/>
    <mergeCell ref="G15:I15"/>
    <mergeCell ref="G27:I27"/>
    <mergeCell ref="G28:I28"/>
    <mergeCell ref="G22:I22"/>
    <mergeCell ref="G23:I23"/>
    <mergeCell ref="G24:I24"/>
    <mergeCell ref="G25:I25"/>
    <mergeCell ref="G26:I26"/>
    <mergeCell ref="A18:A21"/>
    <mergeCell ref="C12:E12"/>
    <mergeCell ref="C16:E16"/>
    <mergeCell ref="C11:E11"/>
    <mergeCell ref="A11:A13"/>
    <mergeCell ref="C13:E13"/>
    <mergeCell ref="C21:D21"/>
    <mergeCell ref="C18:E18"/>
    <mergeCell ref="C17:E17"/>
    <mergeCell ref="A14:A17"/>
    <mergeCell ref="C15:E15"/>
    <mergeCell ref="C9:E9"/>
    <mergeCell ref="H29:I29"/>
    <mergeCell ref="E29:F29"/>
    <mergeCell ref="B29:C29"/>
    <mergeCell ref="C19:E19"/>
    <mergeCell ref="C23:E23"/>
    <mergeCell ref="C22:E22"/>
    <mergeCell ref="C26:E26"/>
    <mergeCell ref="C27:E27"/>
    <mergeCell ref="C28:E28"/>
    <mergeCell ref="C20:E20"/>
    <mergeCell ref="F19:F21"/>
    <mergeCell ref="C25:E25"/>
    <mergeCell ref="C24:D24"/>
    <mergeCell ref="G19:I19"/>
    <mergeCell ref="G20:I20"/>
    <mergeCell ref="A22:A28"/>
    <mergeCell ref="A1:I1"/>
    <mergeCell ref="G3:I3"/>
    <mergeCell ref="C3:E3"/>
    <mergeCell ref="A3:B3"/>
    <mergeCell ref="C5:E5"/>
    <mergeCell ref="C4:E4"/>
    <mergeCell ref="A4:A7"/>
    <mergeCell ref="B2:D2"/>
    <mergeCell ref="E2:I2"/>
    <mergeCell ref="C14:E14"/>
    <mergeCell ref="G21:I21"/>
    <mergeCell ref="A8:A10"/>
    <mergeCell ref="C6:E6"/>
    <mergeCell ref="C8:E8"/>
    <mergeCell ref="C10:E10"/>
    <mergeCell ref="G8:I8"/>
    <mergeCell ref="K1:M1"/>
    <mergeCell ref="K2:M2"/>
    <mergeCell ref="C7:E7"/>
    <mergeCell ref="G7:I7"/>
    <mergeCell ref="G4:I4"/>
    <mergeCell ref="G5:I5"/>
    <mergeCell ref="G6:I6"/>
  </mergeCells>
  <conditionalFormatting sqref="L8">
    <cfRule type="iconSet" priority="69">
      <iconSet iconSet="3Symbols2">
        <cfvo type="percent" val="0"/>
        <cfvo type="formula" val="&quot;'FALSE'&quot;"/>
        <cfvo type="formula" val="&quot;'TRUE'&quot;"/>
      </iconSet>
    </cfRule>
  </conditionalFormatting>
  <printOptions horizontalCentered="1"/>
  <pageMargins left="0.45" right="0.45" top="0.5" bottom="0.5" header="0.3" footer="0.3"/>
  <pageSetup orientation="portrait" r:id="rId4"/>
  <ignoredErrors>
    <ignoredError sqref="F18:F22 F8:F12 F24 F4:F6 F16 F26:F28 A30 H29" unlockedFormula="1"/>
    <ignoredError sqref="F14" formula="1"/>
    <ignoredError sqref="F25" formula="1"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1207" r:id="rId7" name="Drop Down 183">
              <controlPr defaultSize="0" autoLine="0" autoPict="0">
                <anchor moveWithCells="1">
                  <from>
                    <xdr:col>4</xdr:col>
                    <xdr:colOff>121920</xdr:colOff>
                    <xdr:row>7</xdr:row>
                    <xdr:rowOff>30480</xdr:rowOff>
                  </from>
                  <to>
                    <xdr:col>4</xdr:col>
                    <xdr:colOff>495300</xdr:colOff>
                    <xdr:row>7</xdr:row>
                    <xdr:rowOff>175260</xdr:rowOff>
                  </to>
                </anchor>
              </controlPr>
            </control>
          </mc:Choice>
        </mc:AlternateContent>
        <mc:AlternateContent xmlns:mc="http://schemas.openxmlformats.org/markup-compatibility/2006">
          <mc:Choice Requires="x14">
            <control shapeId="1210" r:id="rId8" name="Drop Down 186">
              <controlPr defaultSize="0" autoLine="0" autoPict="0">
                <anchor moveWithCells="1">
                  <from>
                    <xdr:col>4</xdr:col>
                    <xdr:colOff>121920</xdr:colOff>
                    <xdr:row>25</xdr:row>
                    <xdr:rowOff>99060</xdr:rowOff>
                  </from>
                  <to>
                    <xdr:col>4</xdr:col>
                    <xdr:colOff>495300</xdr:colOff>
                    <xdr:row>25</xdr:row>
                    <xdr:rowOff>251460</xdr:rowOff>
                  </to>
                </anchor>
              </controlPr>
            </control>
          </mc:Choice>
        </mc:AlternateContent>
        <mc:AlternateContent xmlns:mc="http://schemas.openxmlformats.org/markup-compatibility/2006">
          <mc:Choice Requires="x14">
            <control shapeId="1211" r:id="rId9" name="Drop Down 187">
              <controlPr defaultSize="0" autoLine="0" autoPict="0">
                <anchor moveWithCells="1">
                  <from>
                    <xdr:col>4</xdr:col>
                    <xdr:colOff>121920</xdr:colOff>
                    <xdr:row>26</xdr:row>
                    <xdr:rowOff>152400</xdr:rowOff>
                  </from>
                  <to>
                    <xdr:col>4</xdr:col>
                    <xdr:colOff>495300</xdr:colOff>
                    <xdr:row>26</xdr:row>
                    <xdr:rowOff>297180</xdr:rowOff>
                  </to>
                </anchor>
              </controlPr>
            </control>
          </mc:Choice>
        </mc:AlternateContent>
        <mc:AlternateContent xmlns:mc="http://schemas.openxmlformats.org/markup-compatibility/2006">
          <mc:Choice Requires="x14">
            <control shapeId="1212" r:id="rId10" name="Drop Down 188">
              <controlPr defaultSize="0" autoLine="0" autoPict="0">
                <anchor moveWithCells="1">
                  <from>
                    <xdr:col>4</xdr:col>
                    <xdr:colOff>121920</xdr:colOff>
                    <xdr:row>27</xdr:row>
                    <xdr:rowOff>83820</xdr:rowOff>
                  </from>
                  <to>
                    <xdr:col>4</xdr:col>
                    <xdr:colOff>495300</xdr:colOff>
                    <xdr:row>27</xdr:row>
                    <xdr:rowOff>228600</xdr:rowOff>
                  </to>
                </anchor>
              </controlPr>
            </control>
          </mc:Choice>
        </mc:AlternateContent>
        <mc:AlternateContent xmlns:mc="http://schemas.openxmlformats.org/markup-compatibility/2006">
          <mc:Choice Requires="x14">
            <control shapeId="1225" r:id="rId11" name="Drop Down 201">
              <controlPr defaultSize="0" autoLine="0" autoPict="0">
                <anchor moveWithCells="1">
                  <from>
                    <xdr:col>2</xdr:col>
                    <xdr:colOff>441960</xdr:colOff>
                    <xdr:row>23</xdr:row>
                    <xdr:rowOff>30480</xdr:rowOff>
                  </from>
                  <to>
                    <xdr:col>3</xdr:col>
                    <xdr:colOff>304800</xdr:colOff>
                    <xdr:row>23</xdr:row>
                    <xdr:rowOff>228600</xdr:rowOff>
                  </to>
                </anchor>
              </controlPr>
            </control>
          </mc:Choice>
        </mc:AlternateContent>
        <mc:AlternateContent xmlns:mc="http://schemas.openxmlformats.org/markup-compatibility/2006">
          <mc:Choice Requires="x14">
            <control shapeId="1230" r:id="rId12" name="Drop Down 206">
              <controlPr defaultSize="0" autoLine="0" autoPict="0">
                <anchor moveWithCells="1">
                  <from>
                    <xdr:col>3</xdr:col>
                    <xdr:colOff>289560</xdr:colOff>
                    <xdr:row>9</xdr:row>
                    <xdr:rowOff>30480</xdr:rowOff>
                  </from>
                  <to>
                    <xdr:col>4</xdr:col>
                    <xdr:colOff>495300</xdr:colOff>
                    <xdr:row>9</xdr:row>
                    <xdr:rowOff>190500</xdr:rowOff>
                  </to>
                </anchor>
              </controlPr>
            </control>
          </mc:Choice>
        </mc:AlternateContent>
        <mc:AlternateContent xmlns:mc="http://schemas.openxmlformats.org/markup-compatibility/2006">
          <mc:Choice Requires="x14">
            <control shapeId="1234" r:id="rId13" name="Drop Down 210">
              <controlPr defaultSize="0" autoLine="0" autoPict="0">
                <anchor moveWithCells="1">
                  <from>
                    <xdr:col>3</xdr:col>
                    <xdr:colOff>289560</xdr:colOff>
                    <xdr:row>11</xdr:row>
                    <xdr:rowOff>30480</xdr:rowOff>
                  </from>
                  <to>
                    <xdr:col>4</xdr:col>
                    <xdr:colOff>495300</xdr:colOff>
                    <xdr:row>11</xdr:row>
                    <xdr:rowOff>190500</xdr:rowOff>
                  </to>
                </anchor>
              </controlPr>
            </control>
          </mc:Choice>
        </mc:AlternateContent>
        <mc:AlternateContent xmlns:mc="http://schemas.openxmlformats.org/markup-compatibility/2006">
          <mc:Choice Requires="x14">
            <control shapeId="1242" r:id="rId14" name="Drop Down 218">
              <controlPr defaultSize="0" autoLine="0" autoPict="0">
                <anchor moveWithCells="1">
                  <from>
                    <xdr:col>4</xdr:col>
                    <xdr:colOff>121920</xdr:colOff>
                    <xdr:row>8</xdr:row>
                    <xdr:rowOff>30480</xdr:rowOff>
                  </from>
                  <to>
                    <xdr:col>4</xdr:col>
                    <xdr:colOff>495300</xdr:colOff>
                    <xdr:row>8</xdr:row>
                    <xdr:rowOff>175260</xdr:rowOff>
                  </to>
                </anchor>
              </controlPr>
            </control>
          </mc:Choice>
        </mc:AlternateContent>
        <mc:AlternateContent xmlns:mc="http://schemas.openxmlformats.org/markup-compatibility/2006">
          <mc:Choice Requires="x14">
            <control shapeId="1243" r:id="rId15" name="Drop Down 219">
              <controlPr defaultSize="0" autoLine="0" autoPict="0">
                <anchor moveWithCells="1">
                  <from>
                    <xdr:col>4</xdr:col>
                    <xdr:colOff>121920</xdr:colOff>
                    <xdr:row>10</xdr:row>
                    <xdr:rowOff>30480</xdr:rowOff>
                  </from>
                  <to>
                    <xdr:col>4</xdr:col>
                    <xdr:colOff>495300</xdr:colOff>
                    <xdr:row>10</xdr:row>
                    <xdr:rowOff>175260</xdr:rowOff>
                  </to>
                </anchor>
              </controlPr>
            </control>
          </mc:Choice>
        </mc:AlternateContent>
        <mc:AlternateContent xmlns:mc="http://schemas.openxmlformats.org/markup-compatibility/2006">
          <mc:Choice Requires="x14">
            <control shapeId="1245" r:id="rId16" name="Drop Down 221">
              <controlPr defaultSize="0" autoLine="0" autoPict="0">
                <anchor moveWithCells="1">
                  <from>
                    <xdr:col>3</xdr:col>
                    <xdr:colOff>289560</xdr:colOff>
                    <xdr:row>12</xdr:row>
                    <xdr:rowOff>76200</xdr:rowOff>
                  </from>
                  <to>
                    <xdr:col>4</xdr:col>
                    <xdr:colOff>495300</xdr:colOff>
                    <xdr:row>12</xdr:row>
                    <xdr:rowOff>236220</xdr:rowOff>
                  </to>
                </anchor>
              </controlPr>
            </control>
          </mc:Choice>
        </mc:AlternateContent>
        <mc:AlternateContent xmlns:mc="http://schemas.openxmlformats.org/markup-compatibility/2006">
          <mc:Choice Requires="x14">
            <control shapeId="1246" r:id="rId17" name="Drop Down 222">
              <controlPr defaultSize="0" autoLine="0" autoPict="0">
                <anchor moveWithCells="1">
                  <from>
                    <xdr:col>4</xdr:col>
                    <xdr:colOff>121920</xdr:colOff>
                    <xdr:row>6</xdr:row>
                    <xdr:rowOff>68580</xdr:rowOff>
                  </from>
                  <to>
                    <xdr:col>4</xdr:col>
                    <xdr:colOff>495300</xdr:colOff>
                    <xdr:row>6</xdr:row>
                    <xdr:rowOff>213360</xdr:rowOff>
                  </to>
                </anchor>
              </controlPr>
            </control>
          </mc:Choice>
        </mc:AlternateContent>
        <mc:AlternateContent xmlns:mc="http://schemas.openxmlformats.org/markup-compatibility/2006">
          <mc:Choice Requires="x14">
            <control shapeId="1256" r:id="rId18" name="Drop Down 232">
              <controlPr defaultSize="0" autoLine="0" autoPict="0">
                <anchor moveWithCells="1">
                  <from>
                    <xdr:col>3</xdr:col>
                    <xdr:colOff>289560</xdr:colOff>
                    <xdr:row>16</xdr:row>
                    <xdr:rowOff>76200</xdr:rowOff>
                  </from>
                  <to>
                    <xdr:col>4</xdr:col>
                    <xdr:colOff>495300</xdr:colOff>
                    <xdr:row>16</xdr:row>
                    <xdr:rowOff>251460</xdr:rowOff>
                  </to>
                </anchor>
              </controlPr>
            </control>
          </mc:Choice>
        </mc:AlternateContent>
        <mc:AlternateContent xmlns:mc="http://schemas.openxmlformats.org/markup-compatibility/2006">
          <mc:Choice Requires="x14">
            <control shapeId="1257" r:id="rId19" name="Drop Down 233">
              <controlPr defaultSize="0" autoLine="0" autoPict="0">
                <anchor moveWithCells="1">
                  <from>
                    <xdr:col>4</xdr:col>
                    <xdr:colOff>60960</xdr:colOff>
                    <xdr:row>14</xdr:row>
                    <xdr:rowOff>30480</xdr:rowOff>
                  </from>
                  <to>
                    <xdr:col>4</xdr:col>
                    <xdr:colOff>426720</xdr:colOff>
                    <xdr:row>14</xdr:row>
                    <xdr:rowOff>175260</xdr:rowOff>
                  </to>
                </anchor>
              </controlPr>
            </control>
          </mc:Choice>
        </mc:AlternateContent>
        <mc:AlternateContent xmlns:mc="http://schemas.openxmlformats.org/markup-compatibility/2006">
          <mc:Choice Requires="x14">
            <control shapeId="1258" r:id="rId20" name="Drop Down 234">
              <controlPr defaultSize="0" autoLine="0" autoPict="0">
                <anchor moveWithCells="1">
                  <from>
                    <xdr:col>3</xdr:col>
                    <xdr:colOff>266700</xdr:colOff>
                    <xdr:row>15</xdr:row>
                    <xdr:rowOff>83820</xdr:rowOff>
                  </from>
                  <to>
                    <xdr:col>4</xdr:col>
                    <xdr:colOff>480060</xdr:colOff>
                    <xdr:row>15</xdr:row>
                    <xdr:rowOff>251460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iconSet" priority="9" id="{6712DE04-B00E-4050-A819-1C82B712648B}">
            <x14:iconSet iconSet="3Symbols2" showValue="0" custom="1">
              <x14:cfvo type="percent">
                <xm:f>0</xm:f>
              </x14:cfvo>
              <x14:cfvo type="num" gte="0">
                <xm:f>0</xm:f>
              </x14:cfvo>
              <x14:cfvo type="num" gte="0">
                <xm:f>10</xm:f>
              </x14:cfvo>
              <x14:cfIcon iconSet="4RedToBlack" iconId="1"/>
              <x14:cfIcon iconSet="3Symbols2" iconId="2"/>
              <x14:cfIcon iconSet="3Symbols2" iconId="0"/>
            </x14:iconSet>
          </x14:cfRule>
          <xm:sqref>F4</xm:sqref>
        </x14:conditionalFormatting>
        <x14:conditionalFormatting xmlns:xm="http://schemas.microsoft.com/office/excel/2006/main">
          <x14:cfRule type="iconSet" priority="10" id="{616A8811-DF7C-4511-8FFD-29D3A410C5F4}">
            <x14:iconSet iconSet="3Symbols2" showValue="0" custom="1">
              <x14:cfvo type="percent">
                <xm:f>0</xm:f>
              </x14:cfvo>
              <x14:cfvo type="num" gte="0">
                <xm:f>0</xm:f>
              </x14:cfvo>
              <x14:cfvo type="num" gte="0">
                <xm:f>10</xm:f>
              </x14:cfvo>
              <x14:cfIcon iconSet="4RedToBlack" iconId="1"/>
              <x14:cfIcon iconSet="3Symbols2" iconId="2"/>
              <x14:cfIcon iconSet="3Symbols2" iconId="0"/>
            </x14:iconSet>
          </x14:cfRule>
          <xm:sqref>F5</xm:sqref>
        </x14:conditionalFormatting>
        <x14:conditionalFormatting xmlns:xm="http://schemas.microsoft.com/office/excel/2006/main">
          <x14:cfRule type="iconSet" priority="11" id="{D8E2B681-0C86-4307-A511-1AC2EC53BCD4}">
            <x14:iconSet iconSet="3Symbols2" showValue="0" custom="1">
              <x14:cfvo type="percent">
                <xm:f>0</xm:f>
              </x14:cfvo>
              <x14:cfvo type="num" gte="0">
                <xm:f>0</xm:f>
              </x14:cfvo>
              <x14:cfvo type="num" gte="0">
                <xm:f>10</xm:f>
              </x14:cfvo>
              <x14:cfIcon iconSet="4RedToBlack" iconId="1"/>
              <x14:cfIcon iconSet="3Symbols2" iconId="2"/>
              <x14:cfIcon iconSet="3Symbols2" iconId="0"/>
            </x14:iconSet>
          </x14:cfRule>
          <xm:sqref>F6</xm:sqref>
        </x14:conditionalFormatting>
        <x14:conditionalFormatting xmlns:xm="http://schemas.microsoft.com/office/excel/2006/main">
          <x14:cfRule type="iconSet" priority="5" id="{B047BC29-7A8C-4CD8-A9FE-6CB02726EA96}">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F7</xm:sqref>
        </x14:conditionalFormatting>
        <x14:conditionalFormatting xmlns:xm="http://schemas.microsoft.com/office/excel/2006/main">
          <x14:cfRule type="iconSet" priority="57" id="{990E96FB-141F-4D59-84D6-F446B3CAB57B}">
            <x14:iconSet iconSet="3Symbols2" showValue="0" custom="1">
              <x14:cfvo type="percent">
                <xm:f>0</xm:f>
              </x14:cfvo>
              <x14:cfvo type="num">
                <xm:f>2</xm:f>
              </x14:cfvo>
              <x14:cfvo type="num">
                <xm:f>3</xm:f>
              </x14:cfvo>
              <x14:cfIcon iconSet="4RedToBlack" iconId="1"/>
              <x14:cfIcon iconSet="3Symbols2" iconId="1"/>
              <x14:cfIcon iconSet="3Symbols2" iconId="2"/>
            </x14:iconSet>
          </x14:cfRule>
          <xm:sqref>F8</xm:sqref>
        </x14:conditionalFormatting>
        <x14:conditionalFormatting xmlns:xm="http://schemas.microsoft.com/office/excel/2006/main">
          <x14:cfRule type="iconSet" priority="34" id="{DC73408F-6F47-4D3C-B3F0-79AA47FADEAB}">
            <x14:iconSet iconSet="3Symbols2" showValue="0" custom="1">
              <x14:cfvo type="percent">
                <xm:f>0</xm:f>
              </x14:cfvo>
              <x14:cfvo type="num" gte="0">
                <xm:f>1</xm:f>
              </x14:cfvo>
              <x14:cfvo type="num">
                <xm:f>3</xm:f>
              </x14:cfvo>
              <x14:cfIcon iconSet="4RedToBlack" iconId="1"/>
              <x14:cfIcon iconSet="3Symbols2" iconId="2"/>
              <x14:cfIcon iconSet="3Symbols2" iconId="0"/>
            </x14:iconSet>
          </x14:cfRule>
          <xm:sqref>F9</xm:sqref>
        </x14:conditionalFormatting>
        <x14:conditionalFormatting xmlns:xm="http://schemas.microsoft.com/office/excel/2006/main">
          <x14:cfRule type="iconSet" priority="30" id="{39EA05A3-ED5E-4BE5-85E2-868A95CD99BB}">
            <x14:iconSet iconSet="3Symbols2" showValue="0" custom="1">
              <x14:cfvo type="percent">
                <xm:f>0</xm:f>
              </x14:cfvo>
              <x14:cfvo type="num">
                <xm:f>3</xm:f>
              </x14:cfvo>
              <x14:cfvo type="num">
                <xm:f>4</xm:f>
              </x14:cfvo>
              <x14:cfIcon iconSet="4RedToBlack" iconId="1"/>
              <x14:cfIcon iconSet="3Symbols2" iconId="2"/>
              <x14:cfIcon iconSet="3Symbols2" iconId="1"/>
            </x14:iconSet>
          </x14:cfRule>
          <xm:sqref>F10</xm:sqref>
        </x14:conditionalFormatting>
        <x14:conditionalFormatting xmlns:xm="http://schemas.microsoft.com/office/excel/2006/main">
          <x14:cfRule type="iconSet" priority="8" id="{3F084539-7524-499F-8A6C-69CCE6252CC8}">
            <x14:iconSet iconSet="3Symbols2" showValue="0" custom="1">
              <x14:cfvo type="percent">
                <xm:f>0</xm:f>
              </x14:cfvo>
              <x14:cfvo type="num" gte="0">
                <xm:f>1</xm:f>
              </x14:cfvo>
              <x14:cfvo type="num">
                <xm:f>3</xm:f>
              </x14:cfvo>
              <x14:cfIcon iconSet="4RedToBlack" iconId="1"/>
              <x14:cfIcon iconSet="3Symbols2" iconId="2"/>
              <x14:cfIcon iconSet="3Symbols2" iconId="0"/>
            </x14:iconSet>
          </x14:cfRule>
          <xm:sqref>F11</xm:sqref>
        </x14:conditionalFormatting>
        <x14:conditionalFormatting xmlns:xm="http://schemas.microsoft.com/office/excel/2006/main">
          <x14:cfRule type="iconSet" priority="17" id="{3763835C-5A90-483D-BA95-75F18461DA8A}">
            <x14:iconSet iconSet="3Symbols2" showValue="0" custom="1">
              <x14:cfvo type="percent">
                <xm:f>0</xm:f>
              </x14:cfvo>
              <x14:cfvo type="num">
                <xm:f>3</xm:f>
              </x14:cfvo>
              <x14:cfvo type="num">
                <xm:f>4</xm:f>
              </x14:cfvo>
              <x14:cfIcon iconSet="4RedToBlack" iconId="1"/>
              <x14:cfIcon iconSet="3Symbols2" iconId="2"/>
              <x14:cfIcon iconSet="3Symbols2" iconId="1"/>
            </x14:iconSet>
          </x14:cfRule>
          <xm:sqref>F12</xm:sqref>
        </x14:conditionalFormatting>
        <x14:conditionalFormatting xmlns:xm="http://schemas.microsoft.com/office/excel/2006/main">
          <x14:cfRule type="iconSet" priority="6" id="{834D4CB1-D29F-40A2-BB1C-B5F7B338E755}">
            <x14:iconSet iconSet="3Symbols2" showValue="0" custom="1">
              <x14:cfvo type="percent">
                <xm:f>0</xm:f>
              </x14:cfvo>
              <x14:cfvo type="num">
                <xm:f>2</xm:f>
              </x14:cfvo>
              <x14:cfvo type="num">
                <xm:f>3</xm:f>
              </x14:cfvo>
              <x14:cfIcon iconSet="4RedToBlack" iconId="1"/>
              <x14:cfIcon iconSet="3Symbols2" iconId="2"/>
              <x14:cfIcon iconSet="3Symbols2" iconId="1"/>
            </x14:iconSet>
          </x14:cfRule>
          <xm:sqref>F13</xm:sqref>
        </x14:conditionalFormatting>
        <x14:conditionalFormatting xmlns:xm="http://schemas.microsoft.com/office/excel/2006/main">
          <x14:cfRule type="iconSet" priority="2" id="{FC3A7548-60E8-4BD5-9BD5-FFB1CEE84808}">
            <x14:iconSet iconSet="3Symbols2" showValue="0" custom="1">
              <x14:cfvo type="percent">
                <xm:f>0</xm:f>
              </x14:cfvo>
              <x14:cfvo type="num" gte="0">
                <xm:f>0</xm:f>
              </x14:cfvo>
              <x14:cfvo type="num">
                <xm:f>3</xm:f>
              </x14:cfvo>
              <x14:cfIcon iconSet="4RedToBlack" iconId="1"/>
              <x14:cfIcon iconSet="3Symbols2" iconId="2"/>
              <x14:cfIcon iconSet="3Symbols2" iconId="0"/>
            </x14:iconSet>
          </x14:cfRule>
          <xm:sqref>F14</xm:sqref>
        </x14:conditionalFormatting>
        <x14:conditionalFormatting xmlns:xm="http://schemas.microsoft.com/office/excel/2006/main">
          <x14:cfRule type="iconSet" priority="1" id="{38A2CDDD-3D24-4BC5-BA5E-65E5F4931E1A}">
            <x14:iconSet iconSet="3Symbols2" showValue="0" custom="1">
              <x14:cfvo type="percent">
                <xm:f>0</xm:f>
              </x14:cfvo>
              <x14:cfvo type="num" gte="0">
                <xm:f>2</xm:f>
              </x14:cfvo>
              <x14:cfvo type="num">
                <xm:f>4</xm:f>
              </x14:cfvo>
              <x14:cfIcon iconSet="4RedToBlack" iconId="1"/>
              <x14:cfIcon iconSet="3Symbols2" iconId="2"/>
              <x14:cfIcon iconSet="3Symbols2" iconId="0"/>
            </x14:iconSet>
          </x14:cfRule>
          <xm:sqref>F15</xm:sqref>
        </x14:conditionalFormatting>
        <x14:conditionalFormatting xmlns:xm="http://schemas.microsoft.com/office/excel/2006/main">
          <x14:cfRule type="iconSet" priority="16" id="{67546497-2D2F-455F-8948-E46F82C7EDE4}">
            <x14:iconSet iconSet="3Symbols2" showValue="0" custom="1">
              <x14:cfvo type="percent">
                <xm:f>0</xm:f>
              </x14:cfvo>
              <x14:cfvo type="num">
                <xm:f>3</xm:f>
              </x14:cfvo>
              <x14:cfvo type="num">
                <xm:f>4</xm:f>
              </x14:cfvo>
              <x14:cfIcon iconSet="4RedToBlack" iconId="1"/>
              <x14:cfIcon iconSet="3Symbols2" iconId="2"/>
              <x14:cfIcon iconSet="3Symbols2" iconId="1"/>
            </x14:iconSet>
          </x14:cfRule>
          <xm:sqref>F16</xm:sqref>
        </x14:conditionalFormatting>
        <x14:conditionalFormatting xmlns:xm="http://schemas.microsoft.com/office/excel/2006/main">
          <x14:cfRule type="iconSet" priority="3" id="{79C1A6DD-AA93-4D71-A181-BA00566FC0E0}">
            <x14:iconSet iconSet="3Symbols2" showValue="0" custom="1">
              <x14:cfvo type="percent">
                <xm:f>0</xm:f>
              </x14:cfvo>
              <x14:cfvo type="num">
                <xm:f>2</xm:f>
              </x14:cfvo>
              <x14:cfvo type="num">
                <xm:f>3</xm:f>
              </x14:cfvo>
              <x14:cfIcon iconSet="4RedToBlack" iconId="1"/>
              <x14:cfIcon iconSet="3Symbols2" iconId="2"/>
              <x14:cfIcon iconSet="3Symbols2" iconId="1"/>
            </x14:iconSet>
          </x14:cfRule>
          <xm:sqref>F17</xm:sqref>
        </x14:conditionalFormatting>
        <x14:conditionalFormatting xmlns:xm="http://schemas.microsoft.com/office/excel/2006/main">
          <x14:cfRule type="iconSet" priority="52" id="{F0FC1B0C-F215-4226-A399-90BD3DCB81BA}">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F18</xm:sqref>
        </x14:conditionalFormatting>
        <x14:conditionalFormatting xmlns:xm="http://schemas.microsoft.com/office/excel/2006/main">
          <x14:cfRule type="iconSet" priority="53" id="{447F77F1-C0CC-42CC-AEEA-8F39C9FF3FD5}">
            <x14:iconSet iconSet="3Symbols2" showValue="0" custom="1">
              <x14:cfvo type="percent">
                <xm:f>0</xm:f>
              </x14:cfvo>
              <x14:cfvo type="num" gte="0">
                <xm:f>0</xm:f>
              </x14:cfvo>
              <x14:cfvo type="num" gte="0">
                <xm:f>200</xm:f>
              </x14:cfvo>
              <x14:cfIcon iconSet="4RedToBlack" iconId="1"/>
              <x14:cfIcon iconSet="3Symbols2" iconId="2"/>
              <x14:cfIcon iconSet="3Symbols2" iconId="1"/>
            </x14:iconSet>
          </x14:cfRule>
          <xm:sqref>F19</xm:sqref>
        </x14:conditionalFormatting>
        <x14:conditionalFormatting xmlns:xm="http://schemas.microsoft.com/office/excel/2006/main">
          <x14:cfRule type="iconSet" priority="12" id="{5B94C6E8-C747-4FEA-999F-E6DF3AE388EE}">
            <x14:iconSet iconSet="3Symbols2" showValue="0" custom="1">
              <x14:cfvo type="percent">
                <xm:f>0</xm:f>
              </x14:cfvo>
              <x14:cfvo type="num" gte="0">
                <xm:f>0</xm:f>
              </x14:cfvo>
              <x14:cfvo type="num" gte="0">
                <xm:f>1</xm:f>
              </x14:cfvo>
              <x14:cfIcon iconSet="4RedToBlack" iconId="1"/>
              <x14:cfIcon iconSet="3Symbols2" iconId="2"/>
              <x14:cfIcon iconSet="3Symbols2" iconId="1"/>
            </x14:iconSet>
          </x14:cfRule>
          <xm:sqref>F22</xm:sqref>
        </x14:conditionalFormatting>
        <x14:conditionalFormatting xmlns:xm="http://schemas.microsoft.com/office/excel/2006/main">
          <x14:cfRule type="iconSet" priority="13" id="{4E1D0F5E-A0A2-4D8E-A81A-B6D9E58B6D3E}">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F23</xm:sqref>
        </x14:conditionalFormatting>
        <x14:conditionalFormatting xmlns:xm="http://schemas.microsoft.com/office/excel/2006/main">
          <x14:cfRule type="iconSet" priority="50" id="{361E6FD5-9F89-453C-AB39-F5433E0F684C}">
            <x14:iconSet iconSet="3Symbols2" showValue="0" custom="1">
              <x14:cfvo type="percent">
                <xm:f>0</xm:f>
              </x14:cfvo>
              <x14:cfvo type="num">
                <xm:f>2</xm:f>
              </x14:cfvo>
              <x14:cfvo type="num">
                <xm:f>6</xm:f>
              </x14:cfvo>
              <x14:cfIcon iconSet="4RedToBlack" iconId="1"/>
              <x14:cfIcon iconSet="3Symbols2" iconId="1"/>
              <x14:cfIcon iconSet="3Symbols2" iconId="2"/>
            </x14:iconSet>
          </x14:cfRule>
          <xm:sqref>F24</xm:sqref>
        </x14:conditionalFormatting>
        <x14:conditionalFormatting xmlns:xm="http://schemas.microsoft.com/office/excel/2006/main">
          <x14:cfRule type="iconSet" priority="20" id="{6F476D0B-445D-47C2-8FD7-F94291ABADE4}">
            <x14:iconSet iconSet="3Symbols2" showValue="0" custom="1">
              <x14:cfvo type="percent">
                <xm:f>0</xm:f>
              </x14:cfvo>
              <x14:cfvo type="num" gte="0">
                <xm:f>0</xm:f>
              </x14:cfvo>
              <x14:cfvo type="num" gte="0">
                <xm:f>20000</xm:f>
              </x14:cfvo>
              <x14:cfIcon iconSet="4RedToBlack" iconId="1"/>
              <x14:cfIcon iconSet="3Symbols2" iconId="2"/>
              <x14:cfIcon iconSet="3Symbols2" iconId="1"/>
            </x14:iconSet>
          </x14:cfRule>
          <xm:sqref>F25</xm:sqref>
        </x14:conditionalFormatting>
        <x14:conditionalFormatting xmlns:xm="http://schemas.microsoft.com/office/excel/2006/main">
          <x14:cfRule type="iconSet" priority="36" id="{CA3DDD1B-1B7E-45AE-8E4A-ABD29E7A5BFB}">
            <x14:iconSet iconSet="3Symbols2" showValue="0" custom="1">
              <x14:cfvo type="percent">
                <xm:f>0</xm:f>
              </x14:cfvo>
              <x14:cfvo type="num" gte="0">
                <xm:f>1</xm:f>
              </x14:cfvo>
              <x14:cfvo type="num" gte="0">
                <xm:f>2</xm:f>
              </x14:cfvo>
              <x14:cfIcon iconSet="4RedToBlack" iconId="1"/>
              <x14:cfIcon iconSet="3Symbols2" iconId="2"/>
              <x14:cfIcon iconSet="3Symbols2" iconId="1"/>
            </x14:iconSet>
          </x14:cfRule>
          <xm:sqref>F26</xm:sqref>
        </x14:conditionalFormatting>
        <x14:conditionalFormatting xmlns:xm="http://schemas.microsoft.com/office/excel/2006/main">
          <x14:cfRule type="iconSet" priority="19" id="{685CC11B-29A6-4FC8-B773-9E684C86AD5F}">
            <x14:iconSet iconSet="3Symbols2" showValue="0" custom="1">
              <x14:cfvo type="percent">
                <xm:f>0</xm:f>
              </x14:cfvo>
              <x14:cfvo type="num" gte="0">
                <xm:f>1</xm:f>
              </x14:cfvo>
              <x14:cfvo type="num" gte="0">
                <xm:f>2</xm:f>
              </x14:cfvo>
              <x14:cfIcon iconSet="4RedToBlack" iconId="1"/>
              <x14:cfIcon iconSet="3Symbols2" iconId="2"/>
              <x14:cfIcon iconSet="3Symbols2" iconId="1"/>
            </x14:iconSet>
          </x14:cfRule>
          <xm:sqref>F27</xm:sqref>
        </x14:conditionalFormatting>
        <x14:conditionalFormatting xmlns:xm="http://schemas.microsoft.com/office/excel/2006/main">
          <x14:cfRule type="iconSet" priority="15" id="{2082F3AB-E3A9-4A52-BAD7-C427B0DE5FC8}">
            <x14:iconSet iconSet="3Symbols2" showValue="0" custom="1">
              <x14:cfvo type="percent">
                <xm:f>0</xm:f>
              </x14:cfvo>
              <x14:cfvo type="num" gte="0">
                <xm:f>1</xm:f>
              </x14:cfvo>
              <x14:cfvo type="num" gte="0">
                <xm:f>2</xm:f>
              </x14:cfvo>
              <x14:cfIcon iconSet="4RedToBlack" iconId="1"/>
              <x14:cfIcon iconSet="3Symbols2" iconId="2"/>
              <x14:cfIcon iconSet="3Symbols2" iconId="1"/>
            </x14:iconSet>
          </x14:cfRule>
          <xm:sqref>F28</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57"/>
  <sheetViews>
    <sheetView zoomScaleNormal="100" workbookViewId="0">
      <pane xSplit="1" ySplit="3" topLeftCell="B4" activePane="bottomRight" state="frozen"/>
      <selection pane="topRight" activeCell="B1" sqref="B1"/>
      <selection pane="bottomLeft" activeCell="A4" sqref="A4"/>
      <selection pane="bottomRight" activeCell="O56" sqref="O56"/>
    </sheetView>
  </sheetViews>
  <sheetFormatPr defaultColWidth="8.88671875" defaultRowHeight="14.4" x14ac:dyDescent="0.3"/>
  <cols>
    <col min="1" max="1" width="12.6640625" style="5" customWidth="1"/>
    <col min="2" max="2" width="15.6640625" style="5" customWidth="1"/>
    <col min="3" max="3" width="8.6640625" style="5" customWidth="1"/>
    <col min="4" max="4" width="8.5546875" style="5" customWidth="1"/>
    <col min="5" max="5" width="8.6640625" style="5" customWidth="1"/>
    <col min="6" max="6" width="10.6640625" style="5" customWidth="1"/>
    <col min="7" max="8" width="8.88671875" style="5"/>
    <col min="9" max="9" width="8.88671875" style="5" customWidth="1"/>
    <col min="10" max="13" width="8.88671875" style="5" hidden="1" customWidth="1"/>
    <col min="14" max="14" width="0.88671875" style="5" customWidth="1"/>
    <col min="15" max="17" width="25.6640625" style="42" customWidth="1"/>
    <col min="18" max="16384" width="8.88671875" style="5"/>
  </cols>
  <sheetData>
    <row r="1" spans="1:17" s="2" customFormat="1" x14ac:dyDescent="0.3">
      <c r="A1" s="189" t="s">
        <v>112</v>
      </c>
      <c r="B1" s="189"/>
      <c r="C1" s="189"/>
      <c r="D1" s="189"/>
      <c r="E1" s="189"/>
      <c r="F1" s="189"/>
      <c r="G1" s="189"/>
      <c r="H1" s="189"/>
      <c r="I1" s="189"/>
      <c r="O1" s="199" t="s">
        <v>104</v>
      </c>
      <c r="P1" s="200"/>
      <c r="Q1" s="200"/>
    </row>
    <row r="2" spans="1:17" s="2" customFormat="1" x14ac:dyDescent="0.3">
      <c r="A2" s="3" t="s">
        <v>128</v>
      </c>
      <c r="B2" s="150"/>
      <c r="C2" s="150"/>
      <c r="D2" s="150"/>
      <c r="E2" s="228" t="s">
        <v>129</v>
      </c>
      <c r="F2" s="228"/>
      <c r="G2" s="150"/>
      <c r="H2" s="150"/>
      <c r="I2" s="150"/>
      <c r="O2" s="199"/>
      <c r="P2" s="200"/>
      <c r="Q2" s="200"/>
    </row>
    <row r="3" spans="1:17" x14ac:dyDescent="0.3">
      <c r="A3" s="264" t="s">
        <v>102</v>
      </c>
      <c r="B3" s="264"/>
      <c r="C3" s="228" t="s">
        <v>103</v>
      </c>
      <c r="D3" s="228"/>
      <c r="E3" s="228"/>
      <c r="F3" s="4" t="s">
        <v>104</v>
      </c>
      <c r="G3" s="228" t="s">
        <v>0</v>
      </c>
      <c r="H3" s="228"/>
      <c r="I3" s="228"/>
      <c r="O3" s="43" t="s">
        <v>159</v>
      </c>
      <c r="P3" s="43" t="s">
        <v>160</v>
      </c>
      <c r="Q3" s="43" t="s">
        <v>161</v>
      </c>
    </row>
    <row r="4" spans="1:17" ht="60" x14ac:dyDescent="0.3">
      <c r="A4" s="201" t="s">
        <v>316</v>
      </c>
      <c r="B4" s="10" t="s">
        <v>45</v>
      </c>
      <c r="C4" s="150">
        <v>0</v>
      </c>
      <c r="D4" s="150"/>
      <c r="E4" s="7">
        <v>1</v>
      </c>
      <c r="F4" s="16">
        <f>IF(M4,C4/M4,0)</f>
        <v>0</v>
      </c>
      <c r="G4" s="183"/>
      <c r="H4" s="272"/>
      <c r="I4" s="184"/>
      <c r="J4" s="5">
        <f>IF(E4 = 2,100,0)</f>
        <v>0</v>
      </c>
      <c r="K4" s="5">
        <f>IF(E4 = 3,250,0)</f>
        <v>0</v>
      </c>
      <c r="L4" s="5">
        <f>IF(E4 = 4,10000000,0)</f>
        <v>0</v>
      </c>
      <c r="M4" s="5">
        <f>SUM(J4:L4)</f>
        <v>0</v>
      </c>
      <c r="O4" s="45" t="s">
        <v>198</v>
      </c>
      <c r="P4" s="47"/>
      <c r="Q4" s="45" t="s">
        <v>199</v>
      </c>
    </row>
    <row r="5" spans="1:17" ht="24" customHeight="1" x14ac:dyDescent="0.3">
      <c r="A5" s="202"/>
      <c r="B5" s="6" t="s">
        <v>136</v>
      </c>
      <c r="C5" s="150">
        <v>0</v>
      </c>
      <c r="D5" s="150"/>
      <c r="E5" s="150"/>
      <c r="F5" s="16">
        <v>1</v>
      </c>
      <c r="G5" s="264"/>
      <c r="H5" s="264"/>
      <c r="I5" s="264"/>
      <c r="O5" s="273" t="s">
        <v>368</v>
      </c>
      <c r="P5" s="273" t="s">
        <v>369</v>
      </c>
      <c r="Q5" s="273" t="s">
        <v>370</v>
      </c>
    </row>
    <row r="6" spans="1:17" x14ac:dyDescent="0.3">
      <c r="A6" s="202"/>
      <c r="B6" s="279" t="s">
        <v>137</v>
      </c>
      <c r="C6" s="212" t="s">
        <v>138</v>
      </c>
      <c r="D6" s="212"/>
      <c r="E6" s="7"/>
      <c r="F6" s="16">
        <f t="shared" ref="F6:F12" si="0">N6</f>
        <v>1</v>
      </c>
      <c r="G6" s="264"/>
      <c r="H6" s="264"/>
      <c r="I6" s="264"/>
      <c r="J6" s="18"/>
      <c r="N6" s="5">
        <v>1</v>
      </c>
      <c r="O6" s="274"/>
      <c r="P6" s="274"/>
      <c r="Q6" s="274"/>
    </row>
    <row r="7" spans="1:17" x14ac:dyDescent="0.3">
      <c r="A7" s="202"/>
      <c r="B7" s="279"/>
      <c r="C7" s="212" t="s">
        <v>139</v>
      </c>
      <c r="D7" s="212"/>
      <c r="E7" s="7"/>
      <c r="F7" s="16">
        <f t="shared" si="0"/>
        <v>1</v>
      </c>
      <c r="G7" s="264"/>
      <c r="H7" s="264"/>
      <c r="I7" s="264"/>
      <c r="J7" s="18"/>
      <c r="N7" s="5">
        <v>1</v>
      </c>
      <c r="O7" s="274"/>
      <c r="P7" s="274"/>
      <c r="Q7" s="274"/>
    </row>
    <row r="8" spans="1:17" x14ac:dyDescent="0.3">
      <c r="A8" s="202"/>
      <c r="B8" s="279" t="s">
        <v>3</v>
      </c>
      <c r="C8" s="212" t="s">
        <v>138</v>
      </c>
      <c r="D8" s="212"/>
      <c r="E8" s="7"/>
      <c r="F8" s="16">
        <f t="shared" si="0"/>
        <v>1</v>
      </c>
      <c r="G8" s="264"/>
      <c r="H8" s="264"/>
      <c r="I8" s="264"/>
      <c r="N8" s="5">
        <v>1</v>
      </c>
      <c r="O8" s="274"/>
      <c r="P8" s="274"/>
      <c r="Q8" s="274"/>
    </row>
    <row r="9" spans="1:17" x14ac:dyDescent="0.3">
      <c r="A9" s="202"/>
      <c r="B9" s="279"/>
      <c r="C9" s="212" t="s">
        <v>139</v>
      </c>
      <c r="D9" s="212"/>
      <c r="E9" s="7"/>
      <c r="F9" s="16">
        <f t="shared" si="0"/>
        <v>1</v>
      </c>
      <c r="G9" s="264"/>
      <c r="H9" s="264"/>
      <c r="I9" s="264"/>
      <c r="N9" s="5">
        <v>1</v>
      </c>
      <c r="O9" s="274"/>
      <c r="P9" s="274"/>
      <c r="Q9" s="274"/>
    </row>
    <row r="10" spans="1:17" x14ac:dyDescent="0.3">
      <c r="A10" s="202"/>
      <c r="B10" s="19" t="s">
        <v>4</v>
      </c>
      <c r="C10" s="212" t="s">
        <v>138</v>
      </c>
      <c r="D10" s="212"/>
      <c r="E10" s="7"/>
      <c r="F10" s="16">
        <f t="shared" si="0"/>
        <v>1</v>
      </c>
      <c r="G10" s="264"/>
      <c r="H10" s="264"/>
      <c r="I10" s="264"/>
      <c r="N10" s="5">
        <v>1</v>
      </c>
      <c r="O10" s="274"/>
      <c r="P10" s="274"/>
      <c r="Q10" s="274"/>
    </row>
    <row r="11" spans="1:17" x14ac:dyDescent="0.3">
      <c r="A11" s="202"/>
      <c r="B11" s="19" t="s">
        <v>5</v>
      </c>
      <c r="C11" s="212" t="s">
        <v>138</v>
      </c>
      <c r="D11" s="212"/>
      <c r="E11" s="7"/>
      <c r="F11" s="16">
        <f t="shared" si="0"/>
        <v>1</v>
      </c>
      <c r="G11" s="264"/>
      <c r="H11" s="264"/>
      <c r="I11" s="264"/>
      <c r="N11" s="5">
        <v>1</v>
      </c>
      <c r="O11" s="182" t="s">
        <v>202</v>
      </c>
      <c r="P11" s="182" t="s">
        <v>201</v>
      </c>
      <c r="Q11" s="265"/>
    </row>
    <row r="12" spans="1:17" x14ac:dyDescent="0.3">
      <c r="A12" s="202"/>
      <c r="B12" s="10" t="s">
        <v>6</v>
      </c>
      <c r="C12" s="212" t="s">
        <v>138</v>
      </c>
      <c r="D12" s="212"/>
      <c r="E12" s="7"/>
      <c r="F12" s="16">
        <f t="shared" si="0"/>
        <v>1</v>
      </c>
      <c r="G12" s="264"/>
      <c r="H12" s="264"/>
      <c r="I12" s="264"/>
      <c r="N12" s="5">
        <v>1</v>
      </c>
      <c r="O12" s="182"/>
      <c r="P12" s="182"/>
      <c r="Q12" s="265"/>
    </row>
    <row r="13" spans="1:17" x14ac:dyDescent="0.3">
      <c r="A13" s="202"/>
      <c r="B13" s="10" t="s">
        <v>7</v>
      </c>
      <c r="C13" s="212" t="s">
        <v>138</v>
      </c>
      <c r="D13" s="212"/>
      <c r="E13" s="7"/>
      <c r="F13" s="16">
        <f>N13</f>
        <v>1</v>
      </c>
      <c r="G13" s="264"/>
      <c r="H13" s="264"/>
      <c r="I13" s="264"/>
      <c r="N13" s="5">
        <v>1</v>
      </c>
      <c r="O13" s="182"/>
      <c r="P13" s="182"/>
      <c r="Q13" s="265"/>
    </row>
    <row r="14" spans="1:17" x14ac:dyDescent="0.3">
      <c r="A14" s="202"/>
      <c r="B14" s="276" t="s">
        <v>203</v>
      </c>
      <c r="C14" s="212" t="s">
        <v>138</v>
      </c>
      <c r="D14" s="212"/>
      <c r="E14" s="7"/>
      <c r="F14" s="16">
        <f>N14</f>
        <v>1</v>
      </c>
      <c r="G14" s="266"/>
      <c r="H14" s="267"/>
      <c r="I14" s="268"/>
      <c r="N14" s="5">
        <v>1</v>
      </c>
      <c r="O14" s="273" t="s">
        <v>390</v>
      </c>
      <c r="P14" s="273" t="s">
        <v>389</v>
      </c>
      <c r="Q14" s="273" t="s">
        <v>388</v>
      </c>
    </row>
    <row r="15" spans="1:17" x14ac:dyDescent="0.3">
      <c r="A15" s="202"/>
      <c r="B15" s="276"/>
      <c r="C15" s="212" t="s">
        <v>139</v>
      </c>
      <c r="D15" s="212"/>
      <c r="E15" s="7"/>
      <c r="F15" s="16">
        <f>N15</f>
        <v>1</v>
      </c>
      <c r="G15" s="269"/>
      <c r="H15" s="270"/>
      <c r="I15" s="271"/>
      <c r="N15" s="5">
        <v>1</v>
      </c>
      <c r="O15" s="275"/>
      <c r="P15" s="275"/>
      <c r="Q15" s="275"/>
    </row>
    <row r="16" spans="1:17" ht="48" x14ac:dyDescent="0.3">
      <c r="A16" s="201" t="s">
        <v>8</v>
      </c>
      <c r="B16" s="6" t="s">
        <v>351</v>
      </c>
      <c r="C16" s="150"/>
      <c r="D16" s="150"/>
      <c r="E16" s="150"/>
      <c r="F16" s="67">
        <f>C16</f>
        <v>0</v>
      </c>
      <c r="G16" s="183"/>
      <c r="H16" s="272"/>
      <c r="I16" s="184"/>
      <c r="J16" s="68"/>
      <c r="K16" s="68"/>
      <c r="L16" s="68"/>
      <c r="M16" s="68"/>
      <c r="N16" s="68"/>
      <c r="O16" s="45" t="s">
        <v>386</v>
      </c>
      <c r="P16" s="47"/>
      <c r="Q16" s="49" t="s">
        <v>206</v>
      </c>
    </row>
    <row r="17" spans="1:17" ht="36" x14ac:dyDescent="0.3">
      <c r="A17" s="202"/>
      <c r="B17" s="6" t="s">
        <v>409</v>
      </c>
      <c r="C17" s="150"/>
      <c r="D17" s="150"/>
      <c r="E17" s="150"/>
      <c r="F17" s="16">
        <v>1</v>
      </c>
      <c r="G17" s="191"/>
      <c r="H17" s="191"/>
      <c r="I17" s="191"/>
      <c r="O17" s="45" t="s">
        <v>207</v>
      </c>
      <c r="P17" s="47"/>
      <c r="Q17" s="47"/>
    </row>
    <row r="18" spans="1:17" ht="48" x14ac:dyDescent="0.3">
      <c r="A18" s="202"/>
      <c r="B18" s="6" t="s">
        <v>410</v>
      </c>
      <c r="C18" s="150"/>
      <c r="D18" s="150"/>
      <c r="E18" s="7" t="s">
        <v>23</v>
      </c>
      <c r="F18" s="16">
        <f>N18</f>
        <v>1</v>
      </c>
      <c r="G18" s="191"/>
      <c r="H18" s="191"/>
      <c r="I18" s="191"/>
      <c r="N18" s="5">
        <v>1</v>
      </c>
      <c r="O18" s="45" t="s">
        <v>208</v>
      </c>
      <c r="P18" s="47"/>
      <c r="Q18" s="45" t="s">
        <v>209</v>
      </c>
    </row>
    <row r="19" spans="1:17" ht="48.6" thickBot="1" x14ac:dyDescent="0.35">
      <c r="A19" s="202"/>
      <c r="B19" s="11" t="s">
        <v>411</v>
      </c>
      <c r="C19" s="280"/>
      <c r="D19" s="280"/>
      <c r="E19" s="280"/>
      <c r="F19" s="17">
        <f>N19</f>
        <v>1</v>
      </c>
      <c r="G19" s="285"/>
      <c r="H19" s="285"/>
      <c r="I19" s="285"/>
      <c r="N19" s="5">
        <v>1</v>
      </c>
      <c r="O19" s="97" t="s">
        <v>211</v>
      </c>
      <c r="P19" s="96"/>
      <c r="Q19" s="97" t="s">
        <v>210</v>
      </c>
    </row>
    <row r="20" spans="1:17" ht="48.6" thickTop="1" x14ac:dyDescent="0.3">
      <c r="A20" s="202"/>
      <c r="B20" s="102" t="s">
        <v>352</v>
      </c>
      <c r="C20" s="277"/>
      <c r="D20" s="277"/>
      <c r="E20" s="277"/>
      <c r="F20" s="100">
        <f>C20</f>
        <v>0</v>
      </c>
      <c r="G20" s="281"/>
      <c r="H20" s="282"/>
      <c r="I20" s="283"/>
      <c r="J20" s="68"/>
      <c r="K20" s="68"/>
      <c r="L20" s="68"/>
      <c r="M20" s="68"/>
      <c r="N20" s="68"/>
      <c r="O20" s="103" t="s">
        <v>387</v>
      </c>
      <c r="P20" s="101"/>
      <c r="Q20" s="103" t="s">
        <v>350</v>
      </c>
    </row>
    <row r="21" spans="1:17" ht="48.6" thickBot="1" x14ac:dyDescent="0.35">
      <c r="A21" s="202"/>
      <c r="B21" s="11" t="s">
        <v>353</v>
      </c>
      <c r="C21" s="280"/>
      <c r="D21" s="280"/>
      <c r="E21" s="280"/>
      <c r="F21" s="94">
        <f>C21</f>
        <v>0</v>
      </c>
      <c r="G21" s="183"/>
      <c r="H21" s="272"/>
      <c r="I21" s="184"/>
      <c r="J21" s="68"/>
      <c r="K21" s="68"/>
      <c r="L21" s="68"/>
      <c r="M21" s="68"/>
      <c r="N21" s="68"/>
      <c r="O21" s="97" t="s">
        <v>387</v>
      </c>
      <c r="P21" s="95"/>
      <c r="Q21" s="97" t="s">
        <v>350</v>
      </c>
    </row>
    <row r="22" spans="1:17" ht="48.6" thickTop="1" x14ac:dyDescent="0.3">
      <c r="A22" s="202"/>
      <c r="B22" s="102" t="s">
        <v>385</v>
      </c>
      <c r="C22" s="278">
        <f>C16+C20+C21</f>
        <v>0</v>
      </c>
      <c r="D22" s="278"/>
      <c r="E22" s="278"/>
      <c r="F22" s="100">
        <f>C22</f>
        <v>0</v>
      </c>
      <c r="G22" s="284"/>
      <c r="H22" s="284"/>
      <c r="I22" s="284"/>
      <c r="J22" s="68"/>
      <c r="K22" s="68"/>
      <c r="L22" s="68"/>
      <c r="M22" s="68"/>
      <c r="N22" s="68"/>
      <c r="O22" s="103" t="s">
        <v>399</v>
      </c>
      <c r="P22" s="101"/>
      <c r="Q22" s="103" t="s">
        <v>400</v>
      </c>
    </row>
    <row r="23" spans="1:17" x14ac:dyDescent="0.3">
      <c r="A23" s="299" t="s">
        <v>283</v>
      </c>
      <c r="B23" s="6" t="s">
        <v>363</v>
      </c>
      <c r="C23" s="295"/>
      <c r="D23" s="296"/>
      <c r="E23" s="104" t="s">
        <v>360</v>
      </c>
      <c r="F23" s="16">
        <f>N23</f>
        <v>0</v>
      </c>
      <c r="G23" s="183" t="s">
        <v>150</v>
      </c>
      <c r="H23" s="272"/>
      <c r="I23" s="184"/>
      <c r="N23">
        <f>IF(C23&gt;3000,1,0) + IF(C23&gt;0,0.001,0)</f>
        <v>0</v>
      </c>
      <c r="O23" s="45" t="s">
        <v>362</v>
      </c>
      <c r="P23" s="45" t="s">
        <v>317</v>
      </c>
      <c r="Q23" s="47"/>
    </row>
    <row r="24" spans="1:17" ht="36" x14ac:dyDescent="0.3">
      <c r="A24" s="300"/>
      <c r="B24" s="80" t="s">
        <v>278</v>
      </c>
      <c r="C24" s="73" t="s">
        <v>68</v>
      </c>
      <c r="D24" s="73" t="s">
        <v>66</v>
      </c>
      <c r="E24" s="20" t="s">
        <v>67</v>
      </c>
      <c r="F24" s="21" t="s">
        <v>104</v>
      </c>
      <c r="G24" s="232"/>
      <c r="H24" s="176"/>
      <c r="I24" s="233"/>
      <c r="O24" s="48"/>
      <c r="P24" s="48"/>
      <c r="Q24" s="48"/>
    </row>
    <row r="25" spans="1:17" x14ac:dyDescent="0.3">
      <c r="A25" s="300"/>
      <c r="B25" s="10"/>
      <c r="C25" s="20"/>
      <c r="D25" s="20"/>
      <c r="E25" s="20"/>
      <c r="F25" s="16">
        <f>N25</f>
        <v>0</v>
      </c>
      <c r="G25" s="232"/>
      <c r="H25" s="176"/>
      <c r="I25" s="233"/>
      <c r="N25">
        <f>IF(D25&gt;1000,1,0) + IF(D25&gt;0,0.0001,0)+ IF(E25&gt;200,1,0)+  IF(E25&gt;0,0.0001,0)</f>
        <v>0</v>
      </c>
      <c r="O25" s="45" t="s">
        <v>318</v>
      </c>
      <c r="P25" s="45" t="s">
        <v>319</v>
      </c>
      <c r="Q25" s="47"/>
    </row>
    <row r="26" spans="1:17" x14ac:dyDescent="0.3">
      <c r="A26" s="300"/>
      <c r="B26" s="6"/>
      <c r="C26" s="20"/>
      <c r="D26" s="20"/>
      <c r="E26" s="20"/>
      <c r="F26" s="16">
        <f t="shared" ref="F26:F35" si="1">N26</f>
        <v>0</v>
      </c>
      <c r="G26" s="232"/>
      <c r="H26" s="176"/>
      <c r="I26" s="233"/>
      <c r="N26">
        <f>IF(D26&gt;1000,1,0) + IF(D26&gt;0,0.0001,0)+ IF(E26&gt;200,1,0)+  IF(E26&gt;0,0.0001,0)</f>
        <v>0</v>
      </c>
      <c r="O26" s="45" t="s">
        <v>318</v>
      </c>
      <c r="P26" s="45" t="s">
        <v>319</v>
      </c>
      <c r="Q26" s="47"/>
    </row>
    <row r="27" spans="1:17" x14ac:dyDescent="0.3">
      <c r="A27" s="300"/>
      <c r="B27" s="6"/>
      <c r="C27" s="20"/>
      <c r="D27" s="20"/>
      <c r="E27" s="20"/>
      <c r="F27" s="16">
        <f t="shared" si="1"/>
        <v>0</v>
      </c>
      <c r="G27" s="232"/>
      <c r="H27" s="176"/>
      <c r="I27" s="233"/>
      <c r="N27">
        <f>IF(D27&gt;1000,1,0) + IF(D27&gt;0,0.0001,0)+ IF(E27&gt;200,1,0)+  IF(E27&gt;0,0.0001,0)</f>
        <v>0</v>
      </c>
      <c r="O27" s="45" t="s">
        <v>318</v>
      </c>
      <c r="P27" s="45" t="s">
        <v>319</v>
      </c>
      <c r="Q27" s="47"/>
    </row>
    <row r="28" spans="1:17" x14ac:dyDescent="0.3">
      <c r="A28" s="300"/>
      <c r="B28" s="6"/>
      <c r="C28" s="20"/>
      <c r="D28" s="20"/>
      <c r="E28" s="20"/>
      <c r="F28" s="16">
        <f t="shared" si="1"/>
        <v>0</v>
      </c>
      <c r="G28" s="232"/>
      <c r="H28" s="176"/>
      <c r="I28" s="233"/>
      <c r="N28">
        <f>IF(D28&gt;1000,1,0) + IF(D28&gt;0,0.0001,0)+ IF(E28&gt;200,1,0)+  IF(E28&gt;0,0.0001,0)</f>
        <v>0</v>
      </c>
      <c r="O28" s="45" t="s">
        <v>318</v>
      </c>
      <c r="P28" s="45" t="s">
        <v>319</v>
      </c>
      <c r="Q28" s="47"/>
    </row>
    <row r="29" spans="1:17" x14ac:dyDescent="0.3">
      <c r="A29" s="300"/>
      <c r="B29" s="6"/>
      <c r="C29" s="20"/>
      <c r="D29" s="20"/>
      <c r="E29" s="20"/>
      <c r="F29" s="16">
        <f t="shared" si="1"/>
        <v>0</v>
      </c>
      <c r="G29" s="232"/>
      <c r="H29" s="176"/>
      <c r="I29" s="233"/>
      <c r="N29">
        <f>IF(D29&gt;1000,1,0) + IF(D29&gt;0,0.0001,0)+ IF(E29&gt;200,1,0)+  IF(E29&gt;0,0.0001,0)</f>
        <v>0</v>
      </c>
      <c r="O29" s="45" t="s">
        <v>318</v>
      </c>
      <c r="P29" s="45" t="s">
        <v>319</v>
      </c>
      <c r="Q29" s="47"/>
    </row>
    <row r="30" spans="1:17" x14ac:dyDescent="0.3">
      <c r="A30" s="300"/>
      <c r="B30" s="80" t="s">
        <v>281</v>
      </c>
      <c r="C30" s="289"/>
      <c r="D30" s="290"/>
      <c r="E30" s="290"/>
      <c r="F30" s="290"/>
      <c r="G30" s="290"/>
      <c r="H30" s="290"/>
      <c r="I30" s="291"/>
      <c r="N30"/>
      <c r="O30" s="72"/>
      <c r="P30" s="72"/>
      <c r="Q30" s="72"/>
    </row>
    <row r="31" spans="1:17" x14ac:dyDescent="0.3">
      <c r="A31" s="300"/>
      <c r="B31" s="6"/>
      <c r="C31" s="20"/>
      <c r="D31" s="20"/>
      <c r="E31" s="20"/>
      <c r="F31" s="16">
        <f t="shared" si="1"/>
        <v>0</v>
      </c>
      <c r="G31" s="232"/>
      <c r="H31" s="176"/>
      <c r="I31" s="233"/>
      <c r="N31">
        <f t="shared" ref="N31:N35" si="2">IF(D31&gt;400,1,0) + IF(D31&gt;0,0.0001,0)+ IF(E31&gt;200,1,0)+  IF(E31&gt;0,0.0001,0)</f>
        <v>0</v>
      </c>
      <c r="O31" s="45" t="s">
        <v>318</v>
      </c>
      <c r="P31" s="45" t="s">
        <v>319</v>
      </c>
      <c r="Q31" s="47"/>
    </row>
    <row r="32" spans="1:17" x14ac:dyDescent="0.3">
      <c r="A32" s="300"/>
      <c r="B32" s="6"/>
      <c r="C32" s="20"/>
      <c r="D32" s="20"/>
      <c r="E32" s="20"/>
      <c r="F32" s="16">
        <f t="shared" si="1"/>
        <v>0</v>
      </c>
      <c r="G32" s="232"/>
      <c r="H32" s="176"/>
      <c r="I32" s="233"/>
      <c r="N32">
        <f t="shared" si="2"/>
        <v>0</v>
      </c>
      <c r="O32" s="45" t="s">
        <v>318</v>
      </c>
      <c r="P32" s="45" t="s">
        <v>319</v>
      </c>
      <c r="Q32" s="47"/>
    </row>
    <row r="33" spans="1:17" x14ac:dyDescent="0.3">
      <c r="A33" s="300"/>
      <c r="B33" s="6"/>
      <c r="C33" s="20"/>
      <c r="D33" s="20"/>
      <c r="E33" s="20"/>
      <c r="F33" s="16">
        <f t="shared" si="1"/>
        <v>0</v>
      </c>
      <c r="G33" s="232"/>
      <c r="H33" s="176"/>
      <c r="I33" s="233"/>
      <c r="N33">
        <f t="shared" si="2"/>
        <v>0</v>
      </c>
      <c r="O33" s="45" t="s">
        <v>318</v>
      </c>
      <c r="P33" s="45" t="s">
        <v>319</v>
      </c>
      <c r="Q33" s="47"/>
    </row>
    <row r="34" spans="1:17" x14ac:dyDescent="0.3">
      <c r="A34" s="300"/>
      <c r="B34" s="6"/>
      <c r="C34" s="20"/>
      <c r="D34" s="20"/>
      <c r="E34" s="20"/>
      <c r="F34" s="16">
        <f t="shared" si="1"/>
        <v>0</v>
      </c>
      <c r="G34" s="232"/>
      <c r="H34" s="176"/>
      <c r="I34" s="233"/>
      <c r="N34">
        <f t="shared" si="2"/>
        <v>0</v>
      </c>
      <c r="O34" s="45" t="s">
        <v>318</v>
      </c>
      <c r="P34" s="45" t="s">
        <v>319</v>
      </c>
      <c r="Q34" s="47"/>
    </row>
    <row r="35" spans="1:17" x14ac:dyDescent="0.3">
      <c r="A35" s="300"/>
      <c r="B35" s="6"/>
      <c r="C35" s="20"/>
      <c r="D35" s="20"/>
      <c r="E35" s="20"/>
      <c r="F35" s="16">
        <f t="shared" si="1"/>
        <v>0</v>
      </c>
      <c r="G35" s="232"/>
      <c r="H35" s="176"/>
      <c r="I35" s="233"/>
      <c r="N35">
        <f t="shared" si="2"/>
        <v>0</v>
      </c>
      <c r="O35" s="45" t="s">
        <v>318</v>
      </c>
      <c r="P35" s="45" t="s">
        <v>319</v>
      </c>
      <c r="Q35" s="47"/>
    </row>
    <row r="36" spans="1:17" x14ac:dyDescent="0.3">
      <c r="A36" s="301"/>
      <c r="B36" s="84" t="s">
        <v>54</v>
      </c>
      <c r="C36" s="40">
        <f>SUM(C25:C35)</f>
        <v>0</v>
      </c>
      <c r="D36" s="75">
        <f>IF(SUM(D25:D35),AVERAGE(D25:D35),0)</f>
        <v>0</v>
      </c>
      <c r="E36" s="40">
        <f>IF(SUM(E25:E35),AVERAGE(E25:E35),0)</f>
        <v>0</v>
      </c>
      <c r="F36" s="16">
        <f>N36</f>
        <v>0</v>
      </c>
      <c r="G36" s="232"/>
      <c r="H36" s="176"/>
      <c r="I36" s="233"/>
      <c r="N36">
        <f>IF(D36&gt;800,1,0) + IF(D36&gt;0,0.0001,0)+ IF(E36&gt;200,1,0)+  IF(E36&gt;0,0.0001,0)+ IF(C36&gt;100000,1,0) + IF(C36&gt;0,0.0001,0)</f>
        <v>0</v>
      </c>
      <c r="O36" s="45" t="s">
        <v>320</v>
      </c>
      <c r="P36" s="45" t="s">
        <v>321</v>
      </c>
      <c r="Q36" s="47"/>
    </row>
    <row r="37" spans="1:17" x14ac:dyDescent="0.3">
      <c r="A37" s="299" t="s">
        <v>282</v>
      </c>
      <c r="B37" s="6" t="s">
        <v>363</v>
      </c>
      <c r="C37" s="297"/>
      <c r="D37" s="298"/>
      <c r="E37" s="104" t="s">
        <v>360</v>
      </c>
      <c r="F37" s="67">
        <f>N37</f>
        <v>0</v>
      </c>
      <c r="G37" s="302" t="s">
        <v>150</v>
      </c>
      <c r="H37" s="303"/>
      <c r="I37" s="304"/>
      <c r="J37" s="68"/>
      <c r="K37" s="68"/>
      <c r="L37" s="68"/>
      <c r="M37" s="68"/>
      <c r="N37" s="71">
        <f>IF(C37&gt;3000,1,0) + IF(C37&gt;0,0.001,0)</f>
        <v>0</v>
      </c>
      <c r="O37" s="45" t="s">
        <v>361</v>
      </c>
      <c r="P37" s="45" t="s">
        <v>317</v>
      </c>
      <c r="Q37" s="47"/>
    </row>
    <row r="38" spans="1:17" ht="36" x14ac:dyDescent="0.3">
      <c r="A38" s="300"/>
      <c r="B38" s="80" t="s">
        <v>278</v>
      </c>
      <c r="C38" s="73" t="s">
        <v>68</v>
      </c>
      <c r="D38" s="73" t="s">
        <v>66</v>
      </c>
      <c r="E38" s="73" t="s">
        <v>67</v>
      </c>
      <c r="F38" s="74" t="s">
        <v>104</v>
      </c>
      <c r="G38" s="286"/>
      <c r="H38" s="287"/>
      <c r="I38" s="288"/>
      <c r="J38" s="68"/>
      <c r="K38" s="68"/>
      <c r="L38" s="68"/>
      <c r="M38" s="68"/>
      <c r="N38" s="68"/>
      <c r="O38" s="48"/>
      <c r="P38" s="48"/>
      <c r="Q38" s="47"/>
    </row>
    <row r="39" spans="1:17" x14ac:dyDescent="0.3">
      <c r="A39" s="300"/>
      <c r="B39" s="66"/>
      <c r="C39" s="73"/>
      <c r="D39" s="73"/>
      <c r="E39" s="73"/>
      <c r="F39" s="67">
        <f>N39</f>
        <v>0</v>
      </c>
      <c r="G39" s="286"/>
      <c r="H39" s="287"/>
      <c r="I39" s="288"/>
      <c r="J39" s="68"/>
      <c r="K39" s="68"/>
      <c r="L39" s="68"/>
      <c r="M39" s="68"/>
      <c r="N39" s="71">
        <f>IF(D39&gt;1000,1,0) + IF(D39&gt;0,0.0001,0)+ IF(E39&gt;200,1,0)+  IF(E39&gt;0,0.0001,0)</f>
        <v>0</v>
      </c>
      <c r="O39" s="45" t="s">
        <v>318</v>
      </c>
      <c r="P39" s="45" t="s">
        <v>319</v>
      </c>
      <c r="Q39" s="47"/>
    </row>
    <row r="40" spans="1:17" x14ac:dyDescent="0.3">
      <c r="A40" s="300"/>
      <c r="B40" s="66"/>
      <c r="C40" s="73"/>
      <c r="D40" s="73"/>
      <c r="E40" s="73"/>
      <c r="F40" s="67">
        <f t="shared" ref="F40:F49" si="3">N40</f>
        <v>0</v>
      </c>
      <c r="G40" s="286"/>
      <c r="H40" s="287"/>
      <c r="I40" s="288"/>
      <c r="J40" s="68"/>
      <c r="K40" s="68"/>
      <c r="L40" s="68"/>
      <c r="M40" s="68"/>
      <c r="N40" s="71">
        <f>IF(D40&gt;1000,1,0) + IF(D40&gt;0,0.0001,0)+ IF(E40&gt;200,1,0)+  IF(E40&gt;0,0.0001,0)</f>
        <v>0</v>
      </c>
      <c r="O40" s="45" t="s">
        <v>318</v>
      </c>
      <c r="P40" s="45" t="s">
        <v>319</v>
      </c>
      <c r="Q40" s="47"/>
    </row>
    <row r="41" spans="1:17" x14ac:dyDescent="0.3">
      <c r="A41" s="300"/>
      <c r="B41" s="66"/>
      <c r="C41" s="73"/>
      <c r="D41" s="73"/>
      <c r="E41" s="73"/>
      <c r="F41" s="67">
        <f t="shared" si="3"/>
        <v>0</v>
      </c>
      <c r="G41" s="286"/>
      <c r="H41" s="287"/>
      <c r="I41" s="288"/>
      <c r="J41" s="68"/>
      <c r="K41" s="68"/>
      <c r="L41" s="68"/>
      <c r="M41" s="68"/>
      <c r="N41" s="71">
        <f>IF(D41&gt;1000,1,0) + IF(D41&gt;0,0.0001,0)+ IF(E41&gt;200,1,0)+  IF(E41&gt;0,0.0001,0)</f>
        <v>0</v>
      </c>
      <c r="O41" s="45" t="s">
        <v>318</v>
      </c>
      <c r="P41" s="45" t="s">
        <v>319</v>
      </c>
      <c r="Q41" s="47"/>
    </row>
    <row r="42" spans="1:17" x14ac:dyDescent="0.3">
      <c r="A42" s="300"/>
      <c r="B42" s="66"/>
      <c r="C42" s="73"/>
      <c r="D42" s="73"/>
      <c r="E42" s="73"/>
      <c r="F42" s="67">
        <f t="shared" si="3"/>
        <v>0</v>
      </c>
      <c r="G42" s="286"/>
      <c r="H42" s="287"/>
      <c r="I42" s="288"/>
      <c r="J42" s="68"/>
      <c r="K42" s="68"/>
      <c r="L42" s="68"/>
      <c r="M42" s="68"/>
      <c r="N42" s="71">
        <f>IF(D42&gt;1000,1,0) + IF(D42&gt;0,0.0001,0)+ IF(E42&gt;200,1,0)+  IF(E42&gt;0,0.0001,0)</f>
        <v>0</v>
      </c>
      <c r="O42" s="45" t="s">
        <v>318</v>
      </c>
      <c r="P42" s="45" t="s">
        <v>319</v>
      </c>
      <c r="Q42" s="47"/>
    </row>
    <row r="43" spans="1:17" x14ac:dyDescent="0.3">
      <c r="A43" s="300"/>
      <c r="B43" s="66"/>
      <c r="C43" s="73"/>
      <c r="D43" s="73"/>
      <c r="E43" s="73"/>
      <c r="F43" s="67">
        <f t="shared" si="3"/>
        <v>0</v>
      </c>
      <c r="G43" s="286"/>
      <c r="H43" s="287"/>
      <c r="I43" s="288"/>
      <c r="N43" s="71">
        <f>IF(D43&gt;1000,1,0) + IF(D43&gt;0,0.0001,0)+ IF(E43&gt;200,1,0)+  IF(E43&gt;0,0.0001,0)</f>
        <v>0</v>
      </c>
      <c r="O43" s="45" t="s">
        <v>318</v>
      </c>
      <c r="P43" s="45" t="s">
        <v>319</v>
      </c>
      <c r="Q43" s="47"/>
    </row>
    <row r="44" spans="1:17" x14ac:dyDescent="0.3">
      <c r="A44" s="300"/>
      <c r="B44" s="80" t="s">
        <v>281</v>
      </c>
      <c r="C44" s="289"/>
      <c r="D44" s="290"/>
      <c r="E44" s="290"/>
      <c r="F44" s="290"/>
      <c r="G44" s="290"/>
      <c r="H44" s="290"/>
      <c r="I44" s="291"/>
      <c r="N44"/>
      <c r="O44" s="47"/>
      <c r="P44" s="47"/>
      <c r="Q44" s="47"/>
    </row>
    <row r="45" spans="1:17" x14ac:dyDescent="0.3">
      <c r="A45" s="300"/>
      <c r="B45" s="66"/>
      <c r="C45" s="73"/>
      <c r="D45" s="73"/>
      <c r="E45" s="73"/>
      <c r="F45" s="67">
        <f t="shared" si="3"/>
        <v>0</v>
      </c>
      <c r="G45" s="286"/>
      <c r="H45" s="287"/>
      <c r="I45" s="288"/>
      <c r="J45" s="68"/>
      <c r="K45" s="68"/>
      <c r="L45" s="68"/>
      <c r="M45" s="68"/>
      <c r="N45" s="71">
        <f t="shared" ref="N45:N49" si="4">IF(D45&gt;400,1,0) + IF(D45&gt;0,0.0001,0)+ IF(E45&gt;200,1,0)+  IF(E45&gt;0,0.0001,0)</f>
        <v>0</v>
      </c>
      <c r="O45" s="45" t="s">
        <v>318</v>
      </c>
      <c r="P45" s="45" t="s">
        <v>319</v>
      </c>
      <c r="Q45" s="47"/>
    </row>
    <row r="46" spans="1:17" x14ac:dyDescent="0.3">
      <c r="A46" s="300"/>
      <c r="B46" s="66"/>
      <c r="C46" s="73"/>
      <c r="D46" s="73"/>
      <c r="E46" s="73"/>
      <c r="F46" s="67">
        <f t="shared" si="3"/>
        <v>0</v>
      </c>
      <c r="G46" s="286"/>
      <c r="H46" s="287"/>
      <c r="I46" s="288"/>
      <c r="J46" s="68"/>
      <c r="K46" s="68"/>
      <c r="L46" s="68"/>
      <c r="M46" s="68"/>
      <c r="N46" s="71">
        <f t="shared" si="4"/>
        <v>0</v>
      </c>
      <c r="O46" s="45" t="s">
        <v>318</v>
      </c>
      <c r="P46" s="45" t="s">
        <v>319</v>
      </c>
      <c r="Q46" s="47"/>
    </row>
    <row r="47" spans="1:17" x14ac:dyDescent="0.3">
      <c r="A47" s="300"/>
      <c r="B47" s="66"/>
      <c r="C47" s="73"/>
      <c r="D47" s="73"/>
      <c r="E47" s="73"/>
      <c r="F47" s="67">
        <f t="shared" si="3"/>
        <v>0</v>
      </c>
      <c r="G47" s="286"/>
      <c r="H47" s="287"/>
      <c r="I47" s="288"/>
      <c r="J47" s="68"/>
      <c r="K47" s="68"/>
      <c r="L47" s="68"/>
      <c r="M47" s="68"/>
      <c r="N47" s="71">
        <f t="shared" si="4"/>
        <v>0</v>
      </c>
      <c r="O47" s="45" t="s">
        <v>318</v>
      </c>
      <c r="P47" s="45" t="s">
        <v>319</v>
      </c>
      <c r="Q47" s="47"/>
    </row>
    <row r="48" spans="1:17" x14ac:dyDescent="0.3">
      <c r="A48" s="300"/>
      <c r="B48" s="66"/>
      <c r="C48" s="73"/>
      <c r="D48" s="73"/>
      <c r="E48" s="73"/>
      <c r="F48" s="67">
        <f t="shared" si="3"/>
        <v>0</v>
      </c>
      <c r="G48" s="286"/>
      <c r="H48" s="287"/>
      <c r="I48" s="288"/>
      <c r="J48" s="68"/>
      <c r="K48" s="68"/>
      <c r="L48" s="68"/>
      <c r="M48" s="68"/>
      <c r="N48" s="71">
        <f t="shared" si="4"/>
        <v>0</v>
      </c>
      <c r="O48" s="45" t="s">
        <v>318</v>
      </c>
      <c r="P48" s="45" t="s">
        <v>319</v>
      </c>
      <c r="Q48" s="47"/>
    </row>
    <row r="49" spans="1:17" x14ac:dyDescent="0.3">
      <c r="A49" s="300"/>
      <c r="B49" s="66"/>
      <c r="C49" s="73"/>
      <c r="D49" s="73"/>
      <c r="E49" s="73"/>
      <c r="F49" s="67">
        <f t="shared" si="3"/>
        <v>0</v>
      </c>
      <c r="G49" s="286"/>
      <c r="H49" s="287"/>
      <c r="I49" s="288"/>
      <c r="J49" s="68"/>
      <c r="K49" s="68"/>
      <c r="L49" s="68"/>
      <c r="M49" s="68"/>
      <c r="N49" s="71">
        <f t="shared" si="4"/>
        <v>0</v>
      </c>
      <c r="O49" s="45" t="s">
        <v>318</v>
      </c>
      <c r="P49" s="45" t="s">
        <v>319</v>
      </c>
      <c r="Q49" s="47"/>
    </row>
    <row r="50" spans="1:17" x14ac:dyDescent="0.3">
      <c r="A50" s="301"/>
      <c r="B50" s="85" t="s">
        <v>54</v>
      </c>
      <c r="C50" s="75">
        <f>SUM(C39:C49)</f>
        <v>0</v>
      </c>
      <c r="D50" s="75">
        <f>IF(SUM(D39:D49),AVERAGE(D39:D49),0)</f>
        <v>0</v>
      </c>
      <c r="E50" s="75">
        <f>IF(SUM(E39:E49),AVERAGE(E39:E49),0)</f>
        <v>0</v>
      </c>
      <c r="F50" s="67">
        <f>N50</f>
        <v>0</v>
      </c>
      <c r="G50" s="286"/>
      <c r="H50" s="287"/>
      <c r="I50" s="288"/>
      <c r="J50" s="68"/>
      <c r="K50" s="68"/>
      <c r="L50" s="68"/>
      <c r="M50" s="68"/>
      <c r="N50" s="71">
        <f>IF(D50&gt;800,1,0) + IF(D50&gt;0,0.0001,0)+ IF(E50&gt;200,1,0)+  IF(E50&gt;0,0.0001,0)+ IF(C50&gt;100000,1,0) + IF(C50&gt;0,0.0001,0)</f>
        <v>0</v>
      </c>
      <c r="O50" s="45" t="s">
        <v>320</v>
      </c>
      <c r="P50" s="45" t="s">
        <v>321</v>
      </c>
      <c r="Q50" s="47"/>
    </row>
    <row r="51" spans="1:17" ht="48" x14ac:dyDescent="0.3">
      <c r="A51" s="201" t="s">
        <v>354</v>
      </c>
      <c r="B51" s="6" t="s">
        <v>359</v>
      </c>
      <c r="C51" s="292"/>
      <c r="D51" s="293"/>
      <c r="E51" s="294"/>
      <c r="F51" s="16">
        <f>IF(N51=2,IF(C4+C36+C50&gt;0,3,2),1)</f>
        <v>1</v>
      </c>
      <c r="G51" s="232"/>
      <c r="H51" s="176"/>
      <c r="I51" s="233"/>
      <c r="N51">
        <v>1</v>
      </c>
      <c r="O51" s="45" t="s">
        <v>401</v>
      </c>
      <c r="P51" s="45" t="s">
        <v>402</v>
      </c>
      <c r="Q51" s="47"/>
    </row>
    <row r="52" spans="1:17" ht="24.9" customHeight="1" x14ac:dyDescent="0.3">
      <c r="A52" s="202"/>
      <c r="B52" s="6" t="s">
        <v>380</v>
      </c>
      <c r="C52" s="232">
        <v>0</v>
      </c>
      <c r="D52" s="176"/>
      <c r="E52" s="233"/>
      <c r="F52" s="16">
        <f>C52</f>
        <v>0</v>
      </c>
      <c r="G52" s="232"/>
      <c r="H52" s="176"/>
      <c r="I52" s="233"/>
      <c r="O52" s="45" t="s">
        <v>355</v>
      </c>
      <c r="P52" s="45" t="s">
        <v>356</v>
      </c>
      <c r="Q52" s="47"/>
    </row>
    <row r="53" spans="1:17" ht="24.9" customHeight="1" x14ac:dyDescent="0.3">
      <c r="A53" s="202"/>
      <c r="B53" s="6" t="s">
        <v>378</v>
      </c>
      <c r="C53" s="232">
        <v>0</v>
      </c>
      <c r="D53" s="176"/>
      <c r="E53" s="233"/>
      <c r="F53" s="16">
        <f>C53</f>
        <v>0</v>
      </c>
      <c r="G53" s="232"/>
      <c r="H53" s="176"/>
      <c r="I53" s="233"/>
      <c r="O53" s="45" t="s">
        <v>355</v>
      </c>
      <c r="P53" s="45" t="s">
        <v>356</v>
      </c>
      <c r="Q53" s="47"/>
    </row>
    <row r="54" spans="1:17" ht="35.1" customHeight="1" x14ac:dyDescent="0.3">
      <c r="A54" s="202"/>
      <c r="B54" s="6" t="s">
        <v>379</v>
      </c>
      <c r="C54" s="232">
        <v>0</v>
      </c>
      <c r="D54" s="176"/>
      <c r="E54" s="233"/>
      <c r="F54" s="16">
        <f>C54</f>
        <v>0</v>
      </c>
      <c r="G54" s="232"/>
      <c r="H54" s="176"/>
      <c r="I54" s="233"/>
      <c r="N54"/>
      <c r="O54" s="45" t="s">
        <v>355</v>
      </c>
      <c r="P54" s="45" t="s">
        <v>356</v>
      </c>
      <c r="Q54" s="47"/>
    </row>
    <row r="55" spans="1:17" ht="48" customHeight="1" x14ac:dyDescent="0.3">
      <c r="A55" s="203"/>
      <c r="B55" s="6" t="s">
        <v>394</v>
      </c>
      <c r="C55" s="232">
        <v>0</v>
      </c>
      <c r="D55" s="176"/>
      <c r="E55" s="233"/>
      <c r="F55" s="16">
        <f>C55</f>
        <v>0</v>
      </c>
      <c r="G55" s="232"/>
      <c r="H55" s="176"/>
      <c r="I55" s="233"/>
      <c r="N55"/>
      <c r="O55" s="45" t="s">
        <v>392</v>
      </c>
      <c r="P55" s="45" t="s">
        <v>393</v>
      </c>
      <c r="Q55" s="47"/>
    </row>
    <row r="56" spans="1:17" ht="48" customHeight="1" x14ac:dyDescent="0.3">
      <c r="A56" s="105" t="s">
        <v>412</v>
      </c>
      <c r="B56" s="6" t="s">
        <v>413</v>
      </c>
      <c r="C56" s="232">
        <v>0</v>
      </c>
      <c r="D56" s="176"/>
      <c r="E56" s="233"/>
      <c r="F56" s="16">
        <f>C56</f>
        <v>0</v>
      </c>
      <c r="G56" s="232"/>
      <c r="H56" s="176"/>
      <c r="I56" s="233"/>
      <c r="N56"/>
      <c r="O56" s="45" t="s">
        <v>414</v>
      </c>
      <c r="P56" s="45" t="s">
        <v>415</v>
      </c>
      <c r="Q56" s="47"/>
    </row>
    <row r="57" spans="1:17" x14ac:dyDescent="0.3">
      <c r="A57" s="10" t="s">
        <v>1</v>
      </c>
      <c r="B57" s="168"/>
      <c r="C57" s="169"/>
      <c r="D57" s="10" t="s">
        <v>10</v>
      </c>
      <c r="E57" s="168"/>
      <c r="F57" s="169"/>
      <c r="G57" s="10" t="s">
        <v>11</v>
      </c>
      <c r="H57" s="170">
        <f ca="1">NOW()</f>
        <v>45896.573561805555</v>
      </c>
      <c r="I57" s="169"/>
      <c r="O57" s="44"/>
      <c r="P57" s="44"/>
      <c r="Q57" s="44"/>
    </row>
  </sheetData>
  <customSheetViews>
    <customSheetView guid="{CDDD0C3E-8928-4D2A-917C-71CC25CA6F28}" scale="85" hiddenColumns="1">
      <selection activeCell="R20" sqref="R20"/>
      <pageMargins left="0.5" right="0.5" top="0.75" bottom="0.75" header="0.3" footer="0.3"/>
      <pageSetup fitToHeight="0" orientation="portrait" r:id="rId1"/>
    </customSheetView>
    <customSheetView guid="{95C85071-8182-49BD-8AA1-DA5AA1A77221}" scale="85" hiddenColumns="1" topLeftCell="A16">
      <selection activeCell="R4" sqref="R4:R24"/>
      <pageMargins left="0.5" right="0.5" top="0.75" bottom="0.75" header="0.3" footer="0.3"/>
      <pageSetup fitToHeight="0" orientation="portrait" r:id="rId2"/>
    </customSheetView>
    <customSheetView guid="{48D2956F-E672-49EE-ACD4-5F86CC544F00}" scale="85" hiddenColumns="1">
      <selection activeCell="R20" sqref="R20"/>
      <pageMargins left="0.5" right="0.5" top="0.75" bottom="0.75" header="0.3" footer="0.3"/>
      <pageSetup fitToHeight="0" orientation="portrait" r:id="rId3"/>
    </customSheetView>
  </customSheetViews>
  <mergeCells count="101">
    <mergeCell ref="A51:A55"/>
    <mergeCell ref="C51:E51"/>
    <mergeCell ref="G51:I51"/>
    <mergeCell ref="C23:D23"/>
    <mergeCell ref="C37:D37"/>
    <mergeCell ref="C54:E54"/>
    <mergeCell ref="C55:E55"/>
    <mergeCell ref="C52:E52"/>
    <mergeCell ref="G52:I52"/>
    <mergeCell ref="A37:A50"/>
    <mergeCell ref="G37:I37"/>
    <mergeCell ref="G38:I38"/>
    <mergeCell ref="G39:I39"/>
    <mergeCell ref="G40:I40"/>
    <mergeCell ref="G41:I41"/>
    <mergeCell ref="G42:I42"/>
    <mergeCell ref="G29:I29"/>
    <mergeCell ref="C30:I30"/>
    <mergeCell ref="G31:I31"/>
    <mergeCell ref="G28:I28"/>
    <mergeCell ref="G27:I27"/>
    <mergeCell ref="G23:I23"/>
    <mergeCell ref="G24:I24"/>
    <mergeCell ref="A23:A36"/>
    <mergeCell ref="B57:C57"/>
    <mergeCell ref="G34:I34"/>
    <mergeCell ref="G35:I35"/>
    <mergeCell ref="G36:I36"/>
    <mergeCell ref="H57:I57"/>
    <mergeCell ref="G32:I32"/>
    <mergeCell ref="G33:I33"/>
    <mergeCell ref="G48:I48"/>
    <mergeCell ref="G49:I49"/>
    <mergeCell ref="G50:I50"/>
    <mergeCell ref="C44:I44"/>
    <mergeCell ref="G53:I53"/>
    <mergeCell ref="C53:E53"/>
    <mergeCell ref="G43:I43"/>
    <mergeCell ref="G45:I45"/>
    <mergeCell ref="G46:I46"/>
    <mergeCell ref="G47:I47"/>
    <mergeCell ref="E57:F57"/>
    <mergeCell ref="G54:I54"/>
    <mergeCell ref="G55:I55"/>
    <mergeCell ref="C56:E56"/>
    <mergeCell ref="G56:I56"/>
    <mergeCell ref="G16:I16"/>
    <mergeCell ref="G20:I20"/>
    <mergeCell ref="G21:I21"/>
    <mergeCell ref="C14:D14"/>
    <mergeCell ref="G25:I25"/>
    <mergeCell ref="G26:I26"/>
    <mergeCell ref="G22:I22"/>
    <mergeCell ref="C17:E17"/>
    <mergeCell ref="G17:I17"/>
    <mergeCell ref="C18:D18"/>
    <mergeCell ref="G18:I18"/>
    <mergeCell ref="C19:E19"/>
    <mergeCell ref="G19:I19"/>
    <mergeCell ref="B14:B15"/>
    <mergeCell ref="A16:A22"/>
    <mergeCell ref="C16:E16"/>
    <mergeCell ref="A4:A15"/>
    <mergeCell ref="C5:E5"/>
    <mergeCell ref="C4:D4"/>
    <mergeCell ref="C8:D8"/>
    <mergeCell ref="C20:E20"/>
    <mergeCell ref="C12:D12"/>
    <mergeCell ref="C22:E22"/>
    <mergeCell ref="C15:D15"/>
    <mergeCell ref="B6:B7"/>
    <mergeCell ref="C21:E21"/>
    <mergeCell ref="C7:D7"/>
    <mergeCell ref="C6:D6"/>
    <mergeCell ref="C9:D9"/>
    <mergeCell ref="B8:B9"/>
    <mergeCell ref="C10:D10"/>
    <mergeCell ref="C13:D13"/>
    <mergeCell ref="C11:D11"/>
    <mergeCell ref="Q11:Q13"/>
    <mergeCell ref="G14:I15"/>
    <mergeCell ref="G4:I4"/>
    <mergeCell ref="P5:P10"/>
    <mergeCell ref="Q5:Q10"/>
    <mergeCell ref="P14:P15"/>
    <mergeCell ref="Q14:Q15"/>
    <mergeCell ref="G11:I13"/>
    <mergeCell ref="O14:O15"/>
    <mergeCell ref="P11:P13"/>
    <mergeCell ref="O5:O10"/>
    <mergeCell ref="O11:O13"/>
    <mergeCell ref="G5:I10"/>
    <mergeCell ref="O1:Q1"/>
    <mergeCell ref="O2:Q2"/>
    <mergeCell ref="A1:I1"/>
    <mergeCell ref="C3:E3"/>
    <mergeCell ref="G3:I3"/>
    <mergeCell ref="B2:D2"/>
    <mergeCell ref="A3:B3"/>
    <mergeCell ref="E2:F2"/>
    <mergeCell ref="G2:I2"/>
  </mergeCells>
  <pageMargins left="0.5" right="0.5" top="0.75" bottom="0.75" header="0.3" footer="0.3"/>
  <pageSetup fitToHeight="0" orientation="portrait" r:id="rId4"/>
  <ignoredErrors>
    <ignoredError sqref="F5 F4 F16 H57"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3206" r:id="rId7" name="Drop Down 134">
              <controlPr defaultSize="0" autoLine="0" autoPict="0">
                <anchor moveWithCells="1">
                  <from>
                    <xdr:col>4</xdr:col>
                    <xdr:colOff>121920</xdr:colOff>
                    <xdr:row>7</xdr:row>
                    <xdr:rowOff>30480</xdr:rowOff>
                  </from>
                  <to>
                    <xdr:col>4</xdr:col>
                    <xdr:colOff>495300</xdr:colOff>
                    <xdr:row>7</xdr:row>
                    <xdr:rowOff>182880</xdr:rowOff>
                  </to>
                </anchor>
              </controlPr>
            </control>
          </mc:Choice>
        </mc:AlternateContent>
        <mc:AlternateContent xmlns:mc="http://schemas.openxmlformats.org/markup-compatibility/2006">
          <mc:Choice Requires="x14">
            <control shapeId="3208" r:id="rId8" name="Drop Down 136">
              <controlPr defaultSize="0" autoLine="0" autoPict="0">
                <anchor moveWithCells="1">
                  <from>
                    <xdr:col>4</xdr:col>
                    <xdr:colOff>121920</xdr:colOff>
                    <xdr:row>9</xdr:row>
                    <xdr:rowOff>30480</xdr:rowOff>
                  </from>
                  <to>
                    <xdr:col>4</xdr:col>
                    <xdr:colOff>495300</xdr:colOff>
                    <xdr:row>9</xdr:row>
                    <xdr:rowOff>182880</xdr:rowOff>
                  </to>
                </anchor>
              </controlPr>
            </control>
          </mc:Choice>
        </mc:AlternateContent>
        <mc:AlternateContent xmlns:mc="http://schemas.openxmlformats.org/markup-compatibility/2006">
          <mc:Choice Requires="x14">
            <control shapeId="3209" r:id="rId9" name="Drop Down 137">
              <controlPr defaultSize="0" autoLine="0" autoPict="0">
                <anchor moveWithCells="1">
                  <from>
                    <xdr:col>4</xdr:col>
                    <xdr:colOff>121920</xdr:colOff>
                    <xdr:row>10</xdr:row>
                    <xdr:rowOff>30480</xdr:rowOff>
                  </from>
                  <to>
                    <xdr:col>4</xdr:col>
                    <xdr:colOff>495300</xdr:colOff>
                    <xdr:row>10</xdr:row>
                    <xdr:rowOff>175260</xdr:rowOff>
                  </to>
                </anchor>
              </controlPr>
            </control>
          </mc:Choice>
        </mc:AlternateContent>
        <mc:AlternateContent xmlns:mc="http://schemas.openxmlformats.org/markup-compatibility/2006">
          <mc:Choice Requires="x14">
            <control shapeId="3210" r:id="rId10" name="Drop Down 138">
              <controlPr defaultSize="0" autoLine="0" autoPict="0">
                <anchor moveWithCells="1">
                  <from>
                    <xdr:col>4</xdr:col>
                    <xdr:colOff>121920</xdr:colOff>
                    <xdr:row>13</xdr:row>
                    <xdr:rowOff>22860</xdr:rowOff>
                  </from>
                  <to>
                    <xdr:col>4</xdr:col>
                    <xdr:colOff>495300</xdr:colOff>
                    <xdr:row>13</xdr:row>
                    <xdr:rowOff>175260</xdr:rowOff>
                  </to>
                </anchor>
              </controlPr>
            </control>
          </mc:Choice>
        </mc:AlternateContent>
        <mc:AlternateContent xmlns:mc="http://schemas.openxmlformats.org/markup-compatibility/2006">
          <mc:Choice Requires="x14">
            <control shapeId="3212" r:id="rId11" name="Drop Down 140">
              <controlPr defaultSize="0" autoLine="0" autoPict="0">
                <anchor moveWithCells="1">
                  <from>
                    <xdr:col>4</xdr:col>
                    <xdr:colOff>121920</xdr:colOff>
                    <xdr:row>11</xdr:row>
                    <xdr:rowOff>38100</xdr:rowOff>
                  </from>
                  <to>
                    <xdr:col>4</xdr:col>
                    <xdr:colOff>495300</xdr:colOff>
                    <xdr:row>11</xdr:row>
                    <xdr:rowOff>175260</xdr:rowOff>
                  </to>
                </anchor>
              </controlPr>
            </control>
          </mc:Choice>
        </mc:AlternateContent>
        <mc:AlternateContent xmlns:mc="http://schemas.openxmlformats.org/markup-compatibility/2006">
          <mc:Choice Requires="x14">
            <control shapeId="3213" r:id="rId12" name="Drop Down 141">
              <controlPr defaultSize="0" autoLine="0" autoPict="0">
                <anchor moveWithCells="1">
                  <from>
                    <xdr:col>4</xdr:col>
                    <xdr:colOff>137160</xdr:colOff>
                    <xdr:row>12</xdr:row>
                    <xdr:rowOff>30480</xdr:rowOff>
                  </from>
                  <to>
                    <xdr:col>4</xdr:col>
                    <xdr:colOff>495300</xdr:colOff>
                    <xdr:row>12</xdr:row>
                    <xdr:rowOff>175260</xdr:rowOff>
                  </to>
                </anchor>
              </controlPr>
            </control>
          </mc:Choice>
        </mc:AlternateContent>
        <mc:AlternateContent xmlns:mc="http://schemas.openxmlformats.org/markup-compatibility/2006">
          <mc:Choice Requires="x14">
            <control shapeId="3221" r:id="rId13" name="Drop Down 149">
              <controlPr defaultSize="0" autoLine="0" autoPict="0">
                <anchor moveWithCells="1">
                  <from>
                    <xdr:col>4</xdr:col>
                    <xdr:colOff>121920</xdr:colOff>
                    <xdr:row>5</xdr:row>
                    <xdr:rowOff>22860</xdr:rowOff>
                  </from>
                  <to>
                    <xdr:col>4</xdr:col>
                    <xdr:colOff>495300</xdr:colOff>
                    <xdr:row>5</xdr:row>
                    <xdr:rowOff>182880</xdr:rowOff>
                  </to>
                </anchor>
              </controlPr>
            </control>
          </mc:Choice>
        </mc:AlternateContent>
        <mc:AlternateContent xmlns:mc="http://schemas.openxmlformats.org/markup-compatibility/2006">
          <mc:Choice Requires="x14">
            <control shapeId="3222" r:id="rId14" name="Drop Down 150">
              <controlPr defaultSize="0" autoLine="0" autoPict="0">
                <anchor moveWithCells="1">
                  <from>
                    <xdr:col>4</xdr:col>
                    <xdr:colOff>121920</xdr:colOff>
                    <xdr:row>6</xdr:row>
                    <xdr:rowOff>30480</xdr:rowOff>
                  </from>
                  <to>
                    <xdr:col>4</xdr:col>
                    <xdr:colOff>495300</xdr:colOff>
                    <xdr:row>6</xdr:row>
                    <xdr:rowOff>182880</xdr:rowOff>
                  </to>
                </anchor>
              </controlPr>
            </control>
          </mc:Choice>
        </mc:AlternateContent>
        <mc:AlternateContent xmlns:mc="http://schemas.openxmlformats.org/markup-compatibility/2006">
          <mc:Choice Requires="x14">
            <control shapeId="3223" r:id="rId15" name="Drop Down 151">
              <controlPr defaultSize="0" autoLine="0" autoPict="0">
                <anchor moveWithCells="1">
                  <from>
                    <xdr:col>4</xdr:col>
                    <xdr:colOff>121920</xdr:colOff>
                    <xdr:row>8</xdr:row>
                    <xdr:rowOff>30480</xdr:rowOff>
                  </from>
                  <to>
                    <xdr:col>4</xdr:col>
                    <xdr:colOff>495300</xdr:colOff>
                    <xdr:row>8</xdr:row>
                    <xdr:rowOff>182880</xdr:rowOff>
                  </to>
                </anchor>
              </controlPr>
            </control>
          </mc:Choice>
        </mc:AlternateContent>
        <mc:AlternateContent xmlns:mc="http://schemas.openxmlformats.org/markup-compatibility/2006">
          <mc:Choice Requires="x14">
            <control shapeId="3224" r:id="rId16" name="Drop Down 152">
              <controlPr defaultSize="0" autoLine="0" autoPict="0">
                <anchor moveWithCells="1">
                  <from>
                    <xdr:col>4</xdr:col>
                    <xdr:colOff>121920</xdr:colOff>
                    <xdr:row>14</xdr:row>
                    <xdr:rowOff>22860</xdr:rowOff>
                  </from>
                  <to>
                    <xdr:col>4</xdr:col>
                    <xdr:colOff>495300</xdr:colOff>
                    <xdr:row>14</xdr:row>
                    <xdr:rowOff>175260</xdr:rowOff>
                  </to>
                </anchor>
              </controlPr>
            </control>
          </mc:Choice>
        </mc:AlternateContent>
        <mc:AlternateContent xmlns:mc="http://schemas.openxmlformats.org/markup-compatibility/2006">
          <mc:Choice Requires="x14">
            <control shapeId="3228" r:id="rId17" name="Drop Down 156">
              <controlPr defaultSize="0" autoLine="0" autoPict="0">
                <anchor moveWithCells="1">
                  <from>
                    <xdr:col>8</xdr:col>
                    <xdr:colOff>144780</xdr:colOff>
                    <xdr:row>22</xdr:row>
                    <xdr:rowOff>22860</xdr:rowOff>
                  </from>
                  <to>
                    <xdr:col>8</xdr:col>
                    <xdr:colOff>518160</xdr:colOff>
                    <xdr:row>22</xdr:row>
                    <xdr:rowOff>160020</xdr:rowOff>
                  </to>
                </anchor>
              </controlPr>
            </control>
          </mc:Choice>
        </mc:AlternateContent>
        <mc:AlternateContent xmlns:mc="http://schemas.openxmlformats.org/markup-compatibility/2006">
          <mc:Choice Requires="x14">
            <control shapeId="3261" r:id="rId18" name="Drop Down 189">
              <controlPr defaultSize="0" autoLine="0" autoPict="0">
                <anchor moveWithCells="1">
                  <from>
                    <xdr:col>8</xdr:col>
                    <xdr:colOff>121920</xdr:colOff>
                    <xdr:row>36</xdr:row>
                    <xdr:rowOff>30480</xdr:rowOff>
                  </from>
                  <to>
                    <xdr:col>8</xdr:col>
                    <xdr:colOff>495300</xdr:colOff>
                    <xdr:row>36</xdr:row>
                    <xdr:rowOff>160020</xdr:rowOff>
                  </to>
                </anchor>
              </controlPr>
            </control>
          </mc:Choice>
        </mc:AlternateContent>
        <mc:AlternateContent xmlns:mc="http://schemas.openxmlformats.org/markup-compatibility/2006">
          <mc:Choice Requires="x14">
            <control shapeId="3262" r:id="rId19" name="Drop Down 190">
              <controlPr defaultSize="0" autoLine="0" autoPict="0">
                <anchor moveWithCells="1">
                  <from>
                    <xdr:col>4</xdr:col>
                    <xdr:colOff>30480</xdr:colOff>
                    <xdr:row>3</xdr:row>
                    <xdr:rowOff>297180</xdr:rowOff>
                  </from>
                  <to>
                    <xdr:col>4</xdr:col>
                    <xdr:colOff>563880</xdr:colOff>
                    <xdr:row>3</xdr:row>
                    <xdr:rowOff>487680</xdr:rowOff>
                  </to>
                </anchor>
              </controlPr>
            </control>
          </mc:Choice>
        </mc:AlternateContent>
        <mc:AlternateContent xmlns:mc="http://schemas.openxmlformats.org/markup-compatibility/2006">
          <mc:Choice Requires="x14">
            <control shapeId="3264" r:id="rId20" name="Drop Down 192">
              <controlPr defaultSize="0" autoLine="0" autoPict="0">
                <anchor moveWithCells="1">
                  <from>
                    <xdr:col>4</xdr:col>
                    <xdr:colOff>121920</xdr:colOff>
                    <xdr:row>18</xdr:row>
                    <xdr:rowOff>160020</xdr:rowOff>
                  </from>
                  <to>
                    <xdr:col>4</xdr:col>
                    <xdr:colOff>480060</xdr:colOff>
                    <xdr:row>18</xdr:row>
                    <xdr:rowOff>297180</xdr:rowOff>
                  </to>
                </anchor>
              </controlPr>
            </control>
          </mc:Choice>
        </mc:AlternateContent>
        <mc:AlternateContent xmlns:mc="http://schemas.openxmlformats.org/markup-compatibility/2006">
          <mc:Choice Requires="x14">
            <control shapeId="3265" r:id="rId21" name="Drop Down 193">
              <controlPr defaultSize="0" autoLine="0" autoPict="0">
                <anchor moveWithCells="1">
                  <from>
                    <xdr:col>2</xdr:col>
                    <xdr:colOff>464820</xdr:colOff>
                    <xdr:row>17</xdr:row>
                    <xdr:rowOff>30480</xdr:rowOff>
                  </from>
                  <to>
                    <xdr:col>3</xdr:col>
                    <xdr:colOff>251460</xdr:colOff>
                    <xdr:row>17</xdr:row>
                    <xdr:rowOff>175260</xdr:rowOff>
                  </to>
                </anchor>
              </controlPr>
            </control>
          </mc:Choice>
        </mc:AlternateContent>
        <mc:AlternateContent xmlns:mc="http://schemas.openxmlformats.org/markup-compatibility/2006">
          <mc:Choice Requires="x14">
            <control shapeId="3267" r:id="rId22" name="Drop Down 195">
              <controlPr defaultSize="0" autoLine="0" autoPict="0">
                <anchor moveWithCells="1">
                  <from>
                    <xdr:col>3</xdr:col>
                    <xdr:colOff>106680</xdr:colOff>
                    <xdr:row>50</xdr:row>
                    <xdr:rowOff>144780</xdr:rowOff>
                  </from>
                  <to>
                    <xdr:col>3</xdr:col>
                    <xdr:colOff>457200</xdr:colOff>
                    <xdr:row>50</xdr:row>
                    <xdr:rowOff>274320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iconSet" priority="75" id="{D1AF3ABA-AA6F-49A4-BD07-6A04E3722012}">
            <x14:iconSet iconSet="3Symbols2" showValue="0" custom="1">
              <x14:cfvo type="percent">
                <xm:f>0</xm:f>
              </x14:cfvo>
              <x14:cfvo type="num">
                <xm:f>1.0000000000000001E-9</xm:f>
              </x14:cfvo>
              <x14:cfvo type="num">
                <xm:f>1.0000000010000001</xm:f>
              </x14:cfvo>
              <x14:cfIcon iconSet="4RedToBlack" iconId="1"/>
              <x14:cfIcon iconSet="3Symbols2" iconId="2"/>
              <x14:cfIcon iconSet="3Symbols2" iconId="0"/>
            </x14:iconSet>
          </x14:cfRule>
          <xm:sqref>F4</xm:sqref>
        </x14:conditionalFormatting>
        <x14:conditionalFormatting xmlns:xm="http://schemas.microsoft.com/office/excel/2006/main">
          <x14:cfRule type="iconSet" priority="52" id="{DA60BB72-3065-495F-85BE-A7BADB6AE712}">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F5</xm:sqref>
        </x14:conditionalFormatting>
        <x14:conditionalFormatting xmlns:xm="http://schemas.microsoft.com/office/excel/2006/main">
          <x14:cfRule type="iconSet" priority="32" id="{72EA6670-8E92-43EA-987E-38CA281CBD0A}">
            <x14:iconSet iconSet="3Symbols2" showValue="0" custom="1">
              <x14:cfvo type="percent">
                <xm:f>0</xm:f>
              </x14:cfvo>
              <x14:cfvo type="num">
                <xm:f>2</xm:f>
              </x14:cfvo>
              <x14:cfvo type="num">
                <xm:f>3</xm:f>
              </x14:cfvo>
              <x14:cfIcon iconSet="4RedToBlack" iconId="1"/>
              <x14:cfIcon iconSet="3Symbols2" iconId="1"/>
              <x14:cfIcon iconSet="3Symbols2" iconId="2"/>
            </x14:iconSet>
          </x14:cfRule>
          <xm:sqref>F6</xm:sqref>
        </x14:conditionalFormatting>
        <x14:conditionalFormatting xmlns:xm="http://schemas.microsoft.com/office/excel/2006/main">
          <x14:cfRule type="iconSet" priority="31" id="{424D45CD-5C0F-4CEC-87E0-BD3ABB889E4E}">
            <x14:iconSet iconSet="3Symbols2" showValue="0" custom="1">
              <x14:cfvo type="percent">
                <xm:f>0</xm:f>
              </x14:cfvo>
              <x14:cfvo type="num">
                <xm:f>2</xm:f>
              </x14:cfvo>
              <x14:cfvo type="num">
                <xm:f>3</xm:f>
              </x14:cfvo>
              <x14:cfIcon iconSet="4RedToBlack" iconId="1"/>
              <x14:cfIcon iconSet="3Symbols2" iconId="0"/>
              <x14:cfIcon iconSet="3Symbols2" iconId="2"/>
            </x14:iconSet>
          </x14:cfRule>
          <xm:sqref>F7</xm:sqref>
        </x14:conditionalFormatting>
        <x14:conditionalFormatting xmlns:xm="http://schemas.microsoft.com/office/excel/2006/main">
          <x14:cfRule type="iconSet" priority="126" id="{32E0EFF8-F19A-4722-9CE2-420F64B53AD6}">
            <x14:iconSet iconSet="3Symbols2" showValue="0" custom="1">
              <x14:cfvo type="percent">
                <xm:f>0</xm:f>
              </x14:cfvo>
              <x14:cfvo type="num">
                <xm:f>2</xm:f>
              </x14:cfvo>
              <x14:cfvo type="num">
                <xm:f>3</xm:f>
              </x14:cfvo>
              <x14:cfIcon iconSet="4RedToBlack" iconId="1"/>
              <x14:cfIcon iconSet="3Symbols2" iconId="1"/>
              <x14:cfIcon iconSet="3Symbols2" iconId="2"/>
            </x14:iconSet>
          </x14:cfRule>
          <xm:sqref>F8 F10:F14</xm:sqref>
        </x14:conditionalFormatting>
        <x14:conditionalFormatting xmlns:xm="http://schemas.microsoft.com/office/excel/2006/main">
          <x14:cfRule type="iconSet" priority="30" id="{780C65BA-DA23-4251-9A36-CC30E8125AA4}">
            <x14:iconSet iconSet="3Symbols2" showValue="0" custom="1">
              <x14:cfvo type="percent">
                <xm:f>0</xm:f>
              </x14:cfvo>
              <x14:cfvo type="num">
                <xm:f>2</xm:f>
              </x14:cfvo>
              <x14:cfvo type="num">
                <xm:f>3</xm:f>
              </x14:cfvo>
              <x14:cfIcon iconSet="4RedToBlack" iconId="1"/>
              <x14:cfIcon iconSet="3Symbols2" iconId="0"/>
              <x14:cfIcon iconSet="3Symbols2" iconId="2"/>
            </x14:iconSet>
          </x14:cfRule>
          <xm:sqref>F9</xm:sqref>
        </x14:conditionalFormatting>
        <x14:conditionalFormatting xmlns:xm="http://schemas.microsoft.com/office/excel/2006/main">
          <x14:cfRule type="iconSet" priority="29" id="{FB8BABB2-FD85-4DBC-9ED4-3D503D5A3447}">
            <x14:iconSet iconSet="3Symbols2" showValue="0" custom="1">
              <x14:cfvo type="percent">
                <xm:f>0</xm:f>
              </x14:cfvo>
              <x14:cfvo type="num">
                <xm:f>2</xm:f>
              </x14:cfvo>
              <x14:cfvo type="num">
                <xm:f>3</xm:f>
              </x14:cfvo>
              <x14:cfIcon iconSet="4RedToBlack" iconId="1"/>
              <x14:cfIcon iconSet="3Symbols2" iconId="0"/>
              <x14:cfIcon iconSet="3Symbols2" iconId="2"/>
            </x14:iconSet>
          </x14:cfRule>
          <xm:sqref>F15</xm:sqref>
        </x14:conditionalFormatting>
        <x14:conditionalFormatting xmlns:xm="http://schemas.microsoft.com/office/excel/2006/main">
          <x14:cfRule type="iconSet" priority="81" id="{93829C8E-5241-41BC-91F8-94A5698546FE}">
            <x14:iconSet iconSet="3Symbols2" showValue="0" custom="1">
              <x14:cfvo type="percent">
                <xm:f>0</xm:f>
              </x14:cfvo>
              <x14:cfvo type="num">
                <xm:f>1</xm:f>
              </x14:cfvo>
              <x14:cfvo type="num">
                <xm:f>20001</xm:f>
              </x14:cfvo>
              <x14:cfIcon iconSet="4RedToBlack" iconId="1"/>
              <x14:cfIcon iconSet="3Symbols2" iconId="2"/>
              <x14:cfIcon iconSet="3Symbols2" iconId="0"/>
            </x14:iconSet>
          </x14:cfRule>
          <xm:sqref>F16</xm:sqref>
        </x14:conditionalFormatting>
        <x14:conditionalFormatting xmlns:xm="http://schemas.microsoft.com/office/excel/2006/main">
          <x14:cfRule type="iconSet" priority="2" id="{86DA8A6A-DCD7-417D-9CD2-383FA7D51FD8}">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F17</xm:sqref>
        </x14:conditionalFormatting>
        <x14:conditionalFormatting xmlns:xm="http://schemas.microsoft.com/office/excel/2006/main">
          <x14:cfRule type="iconSet" priority="4" id="{5F1A13C3-A0A5-4928-935C-7457608A1657}">
            <x14:iconSet iconSet="3Symbols2" showValue="0" custom="1">
              <x14:cfvo type="percent">
                <xm:f>0</xm:f>
              </x14:cfvo>
              <x14:cfvo type="num">
                <xm:f>2</xm:f>
              </x14:cfvo>
              <x14:cfvo type="num">
                <xm:f>5</xm:f>
              </x14:cfvo>
              <x14:cfIcon iconSet="4RedToBlack" iconId="1"/>
              <x14:cfIcon iconSet="3Symbols2" iconId="0"/>
              <x14:cfIcon iconSet="3Symbols2" iconId="2"/>
            </x14:iconSet>
          </x14:cfRule>
          <xm:sqref>F18</xm:sqref>
        </x14:conditionalFormatting>
        <x14:conditionalFormatting xmlns:xm="http://schemas.microsoft.com/office/excel/2006/main">
          <x14:cfRule type="iconSet" priority="3" id="{77B1DF80-DA90-4EE5-83F2-361CA039C58B}">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F19</xm:sqref>
        </x14:conditionalFormatting>
        <x14:conditionalFormatting xmlns:xm="http://schemas.microsoft.com/office/excel/2006/main">
          <x14:cfRule type="iconSet" priority="10" id="{B1CC3A22-B5C9-4E1C-8883-15E015186027}">
            <x14:iconSet iconSet="3Symbols2" showValue="0" custom="1">
              <x14:cfvo type="percent">
                <xm:f>0</xm:f>
              </x14:cfvo>
              <x14:cfvo type="num">
                <xm:f>1</xm:f>
              </x14:cfvo>
              <x14:cfvo type="num">
                <xm:f>15001</xm:f>
              </x14:cfvo>
              <x14:cfIcon iconSet="4RedToBlack" iconId="1"/>
              <x14:cfIcon iconSet="3Symbols2" iconId="2"/>
              <x14:cfIcon iconSet="3Symbols2" iconId="0"/>
            </x14:iconSet>
          </x14:cfRule>
          <xm:sqref>F20</xm:sqref>
        </x14:conditionalFormatting>
        <x14:conditionalFormatting xmlns:xm="http://schemas.microsoft.com/office/excel/2006/main">
          <x14:cfRule type="iconSet" priority="18" id="{1857644F-94C5-4720-90A1-978A1FD5D5E0}">
            <x14:iconSet iconSet="3Symbols2" showValue="0" custom="1">
              <x14:cfvo type="percent">
                <xm:f>0</xm:f>
              </x14:cfvo>
              <x14:cfvo type="num">
                <xm:f>1</xm:f>
              </x14:cfvo>
              <x14:cfvo type="num">
                <xm:f>15001</xm:f>
              </x14:cfvo>
              <x14:cfIcon iconSet="4RedToBlack" iconId="1"/>
              <x14:cfIcon iconSet="3Symbols2" iconId="2"/>
              <x14:cfIcon iconSet="3Symbols2" iconId="0"/>
            </x14:iconSet>
          </x14:cfRule>
          <xm:sqref>F21</xm:sqref>
        </x14:conditionalFormatting>
        <x14:conditionalFormatting xmlns:xm="http://schemas.microsoft.com/office/excel/2006/main">
          <x14:cfRule type="iconSet" priority="17" id="{81DEE8B9-EE5B-4BB0-AA10-B4BA988F55BD}">
            <x14:iconSet iconSet="3Symbols2" showValue="0" custom="1">
              <x14:cfvo type="percent">
                <xm:f>0</xm:f>
              </x14:cfvo>
              <x14:cfvo type="num">
                <xm:f>1</xm:f>
              </x14:cfvo>
              <x14:cfvo type="num">
                <xm:f>30001</xm:f>
              </x14:cfvo>
              <x14:cfIcon iconSet="4RedToBlack" iconId="1"/>
              <x14:cfIcon iconSet="3Symbols2" iconId="2"/>
              <x14:cfIcon iconSet="3Symbols2" iconId="0"/>
            </x14:iconSet>
          </x14:cfRule>
          <xm:sqref>F22</xm:sqref>
        </x14:conditionalFormatting>
        <x14:conditionalFormatting xmlns:xm="http://schemas.microsoft.com/office/excel/2006/main">
          <x14:cfRule type="iconSet" priority="23" id="{EE73B1D4-0F7D-4B35-8DC3-15E97E24B87A}">
            <x14:iconSet iconSet="3Symbols2" showValue="0" custom="1">
              <x14:cfvo type="percent">
                <xm:f>0</xm:f>
              </x14:cfvo>
              <x14:cfvo type="num" gte="0">
                <xm:f>0</xm:f>
              </x14:cfvo>
              <x14:cfvo type="num">
                <xm:f>1</xm:f>
              </x14:cfvo>
              <x14:cfIcon iconSet="4RedToBlack" iconId="1"/>
              <x14:cfIcon iconSet="3Symbols2" iconId="2"/>
              <x14:cfIcon iconSet="3Symbols2" iconId="1"/>
            </x14:iconSet>
          </x14:cfRule>
          <xm:sqref>F23</xm:sqref>
        </x14:conditionalFormatting>
        <x14:conditionalFormatting xmlns:xm="http://schemas.microsoft.com/office/excel/2006/main">
          <x14:cfRule type="iconSet" priority="72" id="{A2176CE0-1DB8-436E-81DF-4B969CFA7577}">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F24</xm:sqref>
        </x14:conditionalFormatting>
        <x14:conditionalFormatting xmlns:xm="http://schemas.microsoft.com/office/excel/2006/main">
          <x14:cfRule type="iconSet" priority="28" id="{540CFE1D-75E4-4C02-B0BF-E22BAD2B3655}">
            <x14:iconSet iconSet="3Symbols2" showValue="0" custom="1">
              <x14:cfvo type="percent">
                <xm:f>0</xm:f>
              </x14:cfvo>
              <x14:cfvo type="num" gte="0">
                <xm:f>0</xm:f>
              </x14:cfvo>
              <x14:cfvo type="num">
                <xm:f>0.1</xm:f>
              </x14:cfvo>
              <x14:cfIcon iconSet="4RedToBlack" iconId="1"/>
              <x14:cfIcon iconSet="3Symbols2" iconId="2"/>
              <x14:cfIcon iconSet="3Symbols2" iconId="1"/>
            </x14:iconSet>
          </x14:cfRule>
          <xm:sqref>F25:F29 F31:F36</xm:sqref>
        </x14:conditionalFormatting>
        <x14:conditionalFormatting xmlns:xm="http://schemas.microsoft.com/office/excel/2006/main">
          <x14:cfRule type="iconSet" priority="14" id="{30A537CC-582E-44ED-8655-337BFE3AA310}">
            <x14:iconSet iconSet="3Symbols2" showValue="0" custom="1">
              <x14:cfvo type="percent">
                <xm:f>0</xm:f>
              </x14:cfvo>
              <x14:cfvo type="num" gte="0">
                <xm:f>0</xm:f>
              </x14:cfvo>
              <x14:cfvo type="num">
                <xm:f>1</xm:f>
              </x14:cfvo>
              <x14:cfIcon iconSet="4RedToBlack" iconId="1"/>
              <x14:cfIcon iconSet="3Symbols2" iconId="2"/>
              <x14:cfIcon iconSet="3Symbols2" iconId="1"/>
            </x14:iconSet>
          </x14:cfRule>
          <xm:sqref>F37</xm:sqref>
        </x14:conditionalFormatting>
        <x14:conditionalFormatting xmlns:xm="http://schemas.microsoft.com/office/excel/2006/main">
          <x14:cfRule type="iconSet" priority="16" id="{6B6EACB5-3830-4B59-A396-DB694397E1C1}">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F38</xm:sqref>
        </x14:conditionalFormatting>
        <x14:conditionalFormatting xmlns:xm="http://schemas.microsoft.com/office/excel/2006/main">
          <x14:cfRule type="iconSet" priority="15" id="{843B8219-8740-45AC-8F9A-0E385C85FDD8}">
            <x14:iconSet iconSet="3Symbols2" showValue="0" custom="1">
              <x14:cfvo type="percent">
                <xm:f>0</xm:f>
              </x14:cfvo>
              <x14:cfvo type="num" gte="0">
                <xm:f>0</xm:f>
              </x14:cfvo>
              <x14:cfvo type="num">
                <xm:f>0.1</xm:f>
              </x14:cfvo>
              <x14:cfIcon iconSet="4RedToBlack" iconId="1"/>
              <x14:cfIcon iconSet="3Symbols2" iconId="2"/>
              <x14:cfIcon iconSet="3Symbols2" iconId="1"/>
            </x14:iconSet>
          </x14:cfRule>
          <xm:sqref>F39:F43 F45:F50</xm:sqref>
        </x14:conditionalFormatting>
        <x14:conditionalFormatting xmlns:xm="http://schemas.microsoft.com/office/excel/2006/main">
          <x14:cfRule type="iconSet" priority="6" id="{701E2140-F99A-4921-8E8B-89E61C9C803E}">
            <x14:iconSet iconSet="3Symbols2" showValue="0" custom="1">
              <x14:cfvo type="percent">
                <xm:f>0</xm:f>
              </x14:cfvo>
              <x14:cfvo type="num" gte="0">
                <xm:f>1</xm:f>
              </x14:cfvo>
              <x14:cfvo type="num" gte="0">
                <xm:f>2</xm:f>
              </x14:cfvo>
              <x14:cfIcon iconSet="4RedToBlack" iconId="1"/>
              <x14:cfIcon iconSet="3Symbols2" iconId="2"/>
              <x14:cfIcon iconSet="3Symbols2" iconId="1"/>
            </x14:iconSet>
          </x14:cfRule>
          <xm:sqref>F51</xm:sqref>
        </x14:conditionalFormatting>
        <x14:conditionalFormatting xmlns:xm="http://schemas.microsoft.com/office/excel/2006/main">
          <x14:cfRule type="iconSet" priority="5" id="{D6A623E0-B3F9-45E6-A5B0-A83ADE1494DF}">
            <x14:iconSet iconSet="3Symbols2" showValue="0" custom="1">
              <x14:cfvo type="percent">
                <xm:f>0</xm:f>
              </x14:cfvo>
              <x14:cfvo type="num">
                <xm:f>1</xm:f>
              </x14:cfvo>
              <x14:cfvo type="num">
                <xm:f>21</xm:f>
              </x14:cfvo>
              <x14:cfIcon iconSet="4RedToBlack" iconId="1"/>
              <x14:cfIcon iconSet="3Symbols2" iconId="2"/>
              <x14:cfIcon iconSet="3Symbols2" iconId="1"/>
            </x14:iconSet>
          </x14:cfRule>
          <xm:sqref>F52</xm:sqref>
        </x14:conditionalFormatting>
        <x14:conditionalFormatting xmlns:xm="http://schemas.microsoft.com/office/excel/2006/main">
          <x14:cfRule type="iconSet" priority="7" id="{79896FDE-8EA9-48BB-A10B-4D9C7C30CC86}">
            <x14:iconSet iconSet="3Symbols2" showValue="0" custom="1">
              <x14:cfvo type="percent">
                <xm:f>0</xm:f>
              </x14:cfvo>
              <x14:cfvo type="num">
                <xm:f>1</xm:f>
              </x14:cfvo>
              <x14:cfvo type="num">
                <xm:f>50001</xm:f>
              </x14:cfvo>
              <x14:cfIcon iconSet="4RedToBlack" iconId="1"/>
              <x14:cfIcon iconSet="3Symbols2" iconId="2"/>
              <x14:cfIcon iconSet="3Symbols2" iconId="1"/>
            </x14:iconSet>
          </x14:cfRule>
          <xm:sqref>F53</xm:sqref>
        </x14:conditionalFormatting>
        <x14:conditionalFormatting xmlns:xm="http://schemas.microsoft.com/office/excel/2006/main">
          <x14:cfRule type="iconSet" priority="9" id="{7DB8732E-2004-427F-B105-AE5FF71EAE70}">
            <x14:iconSet iconSet="3Symbols2" showValue="0" custom="1">
              <x14:cfvo type="percent">
                <xm:f>0</xm:f>
              </x14:cfvo>
              <x14:cfvo type="num">
                <xm:f>1</xm:f>
              </x14:cfvo>
              <x14:cfvo type="num">
                <xm:f>50001</xm:f>
              </x14:cfvo>
              <x14:cfIcon iconSet="4RedToBlack" iconId="1"/>
              <x14:cfIcon iconSet="3Symbols2" iconId="2"/>
              <x14:cfIcon iconSet="3Symbols2" iconId="1"/>
            </x14:iconSet>
          </x14:cfRule>
          <xm:sqref>F54</xm:sqref>
        </x14:conditionalFormatting>
        <x14:conditionalFormatting xmlns:xm="http://schemas.microsoft.com/office/excel/2006/main">
          <x14:cfRule type="iconSet" priority="1" id="{7ED408B5-F528-45BB-890B-D96334F7641B}">
            <x14:iconSet iconSet="3Symbols2" showValue="0" custom="1">
              <x14:cfvo type="percent">
                <xm:f>0</xm:f>
              </x14:cfvo>
              <x14:cfvo type="num">
                <xm:f>1</xm:f>
              </x14:cfvo>
              <x14:cfvo type="num">
                <xm:f>5001</xm:f>
              </x14:cfvo>
              <x14:cfIcon iconSet="4RedToBlack" iconId="1"/>
              <x14:cfIcon iconSet="3Symbols2" iconId="2"/>
              <x14:cfIcon iconSet="3Symbols2" iconId="1"/>
            </x14:iconSet>
          </x14:cfRule>
          <xm:sqref>F55</xm:sqref>
        </x14:conditionalFormatting>
        <x14:conditionalFormatting xmlns:xm="http://schemas.microsoft.com/office/excel/2006/main">
          <x14:cfRule type="iconSet" priority="8" id="{4ABB6891-A635-4302-8DD5-8052867E9174}">
            <x14:iconSet iconSet="3Symbols2" showValue="0" custom="1">
              <x14:cfvo type="percent">
                <xm:f>0</xm:f>
              </x14:cfvo>
              <x14:cfvo type="num">
                <xm:f>1</xm:f>
              </x14:cfvo>
              <x14:cfvo type="num">
                <xm:f>50001</xm:f>
              </x14:cfvo>
              <x14:cfIcon iconSet="4RedToBlack" iconId="1"/>
              <x14:cfIcon iconSet="3Symbols2" iconId="2"/>
              <x14:cfIcon iconSet="3Symbols2" iconId="1"/>
            </x14:iconSet>
          </x14:cfRule>
          <xm:sqref>F56</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2"/>
  <sheetViews>
    <sheetView zoomScaleNormal="100" workbookViewId="0">
      <pane xSplit="1" ySplit="3" topLeftCell="B4" activePane="bottomRight" state="frozen"/>
      <selection pane="topRight" activeCell="B1" sqref="B1"/>
      <selection pane="bottomLeft" activeCell="A4" sqref="A4"/>
      <selection pane="bottomRight" activeCell="K38" sqref="K38"/>
    </sheetView>
  </sheetViews>
  <sheetFormatPr defaultColWidth="8.88671875" defaultRowHeight="14.4" x14ac:dyDescent="0.3"/>
  <cols>
    <col min="1" max="1" width="12.6640625" style="5" customWidth="1"/>
    <col min="2" max="2" width="15.6640625" style="5" customWidth="1"/>
    <col min="3" max="3" width="8.44140625" style="5" customWidth="1"/>
    <col min="4" max="4" width="8.6640625" style="5" customWidth="1"/>
    <col min="5" max="5" width="9" style="5" customWidth="1"/>
    <col min="6" max="6" width="10.6640625" style="5" customWidth="1"/>
    <col min="7" max="9" width="8.88671875" style="5"/>
    <col min="10" max="10" width="1" style="5" customWidth="1"/>
    <col min="11" max="13" width="25.6640625" style="5" customWidth="1"/>
    <col min="14" max="15" width="8.88671875" style="5"/>
    <col min="16" max="16" width="54" style="5" customWidth="1"/>
    <col min="17" max="17" width="9.44140625" style="5" bestFit="1" customWidth="1"/>
    <col min="18" max="18" width="12.33203125" style="5" customWidth="1"/>
    <col min="19" max="16384" width="8.88671875" style="5"/>
  </cols>
  <sheetData>
    <row r="1" spans="1:17" s="2" customFormat="1" ht="17.399999999999999" customHeight="1" x14ac:dyDescent="0.3">
      <c r="A1" s="306" t="s">
        <v>328</v>
      </c>
      <c r="B1" s="306"/>
      <c r="C1" s="306"/>
      <c r="D1" s="306"/>
      <c r="E1" s="306"/>
      <c r="F1" s="306"/>
      <c r="G1" s="306"/>
      <c r="H1" s="306"/>
      <c r="I1" s="306"/>
      <c r="K1" s="199" t="s">
        <v>104</v>
      </c>
      <c r="L1" s="200"/>
      <c r="M1" s="200"/>
    </row>
    <row r="2" spans="1:17" s="2" customFormat="1" ht="17.399999999999999" customHeight="1" x14ac:dyDescent="0.3">
      <c r="A2" s="76" t="s">
        <v>128</v>
      </c>
      <c r="B2" s="307"/>
      <c r="C2" s="307"/>
      <c r="D2" s="307"/>
      <c r="E2" s="308" t="s">
        <v>69</v>
      </c>
      <c r="F2" s="308"/>
      <c r="G2" s="307"/>
      <c r="H2" s="307"/>
      <c r="I2" s="307"/>
      <c r="K2" s="199"/>
      <c r="L2" s="200"/>
      <c r="M2" s="200"/>
    </row>
    <row r="3" spans="1:17" ht="30" customHeight="1" x14ac:dyDescent="0.3">
      <c r="A3" s="309" t="s">
        <v>102</v>
      </c>
      <c r="B3" s="310"/>
      <c r="C3" s="311" t="s">
        <v>103</v>
      </c>
      <c r="D3" s="312"/>
      <c r="E3" s="313"/>
      <c r="F3" s="77" t="s">
        <v>104</v>
      </c>
      <c r="G3" s="311" t="s">
        <v>0</v>
      </c>
      <c r="H3" s="312"/>
      <c r="I3" s="313"/>
      <c r="K3" s="43" t="s">
        <v>159</v>
      </c>
      <c r="L3" s="43" t="s">
        <v>160</v>
      </c>
      <c r="M3" s="43" t="s">
        <v>161</v>
      </c>
    </row>
    <row r="4" spans="1:17" x14ac:dyDescent="0.3">
      <c r="A4" s="314" t="s">
        <v>70</v>
      </c>
      <c r="B4" s="69" t="s">
        <v>50</v>
      </c>
      <c r="C4" s="243"/>
      <c r="D4" s="244"/>
      <c r="E4" s="245"/>
      <c r="F4" s="323">
        <f>J7</f>
        <v>1</v>
      </c>
      <c r="G4" s="317"/>
      <c r="H4" s="318"/>
      <c r="I4" s="319"/>
      <c r="K4" s="327"/>
      <c r="L4" s="327"/>
      <c r="M4" s="327"/>
    </row>
    <row r="5" spans="1:17" x14ac:dyDescent="0.3">
      <c r="A5" s="315"/>
      <c r="B5" s="69" t="s">
        <v>51</v>
      </c>
      <c r="C5" s="243"/>
      <c r="D5" s="244"/>
      <c r="E5" s="245"/>
      <c r="F5" s="324"/>
      <c r="G5" s="320"/>
      <c r="H5" s="321"/>
      <c r="I5" s="322"/>
      <c r="K5" s="328"/>
      <c r="L5" s="328"/>
      <c r="M5" s="328"/>
      <c r="Q5" s="326"/>
    </row>
    <row r="6" spans="1:17" x14ac:dyDescent="0.3">
      <c r="A6" s="315"/>
      <c r="B6" s="69" t="s">
        <v>52</v>
      </c>
      <c r="C6" s="243"/>
      <c r="D6" s="244"/>
      <c r="E6" s="245"/>
      <c r="F6" s="324"/>
      <c r="G6" s="320"/>
      <c r="H6" s="321"/>
      <c r="I6" s="322"/>
      <c r="K6" s="328"/>
      <c r="L6" s="328"/>
      <c r="M6" s="328"/>
      <c r="Q6" s="326"/>
    </row>
    <row r="7" spans="1:17" x14ac:dyDescent="0.3">
      <c r="A7" s="316"/>
      <c r="B7" s="69" t="s">
        <v>95</v>
      </c>
      <c r="C7" s="243"/>
      <c r="D7" s="244"/>
      <c r="E7" s="245"/>
      <c r="F7" s="325"/>
      <c r="G7" s="258"/>
      <c r="H7" s="259"/>
      <c r="I7" s="260"/>
      <c r="J7" s="5">
        <v>1</v>
      </c>
      <c r="K7" s="329"/>
      <c r="L7" s="329"/>
      <c r="M7" s="329"/>
      <c r="Q7" s="326"/>
    </row>
    <row r="8" spans="1:17" ht="48" x14ac:dyDescent="0.3">
      <c r="A8" s="314" t="s">
        <v>78</v>
      </c>
      <c r="B8" s="78" t="s">
        <v>271</v>
      </c>
      <c r="C8" s="243"/>
      <c r="D8" s="245"/>
      <c r="E8" s="70" t="s">
        <v>2</v>
      </c>
      <c r="F8" s="67">
        <f>IF(C8&lt;&gt;0,IF(OR(C8&gt;100,AND(J8=2,C8&gt;75)),2,1),0)</f>
        <v>0</v>
      </c>
      <c r="G8" s="317"/>
      <c r="H8" s="318"/>
      <c r="I8" s="319"/>
      <c r="J8" s="5">
        <v>1</v>
      </c>
      <c r="K8" s="45" t="s">
        <v>330</v>
      </c>
      <c r="L8" s="45" t="s">
        <v>165</v>
      </c>
      <c r="M8" s="64"/>
      <c r="Q8" s="326"/>
    </row>
    <row r="9" spans="1:17" ht="48" x14ac:dyDescent="0.3">
      <c r="A9" s="315"/>
      <c r="B9" s="66" t="s">
        <v>284</v>
      </c>
      <c r="C9" s="243"/>
      <c r="D9" s="245"/>
      <c r="E9" s="70" t="s">
        <v>2</v>
      </c>
      <c r="F9" s="67">
        <f>IF(C9&lt;&gt;0,C9,0)</f>
        <v>0</v>
      </c>
      <c r="G9" s="317"/>
      <c r="H9" s="318"/>
      <c r="I9" s="319"/>
      <c r="K9" s="45" t="s">
        <v>289</v>
      </c>
      <c r="L9" s="45" t="s">
        <v>286</v>
      </c>
      <c r="M9" s="64"/>
      <c r="Q9" s="326"/>
    </row>
    <row r="10" spans="1:17" ht="48" x14ac:dyDescent="0.3">
      <c r="A10" s="315"/>
      <c r="B10" s="66" t="s">
        <v>285</v>
      </c>
      <c r="C10" s="243"/>
      <c r="D10" s="245"/>
      <c r="E10" s="70" t="s">
        <v>2</v>
      </c>
      <c r="F10" s="67">
        <f>IF(C10&lt;&gt;0,C10,0)</f>
        <v>0</v>
      </c>
      <c r="G10" s="317"/>
      <c r="H10" s="318"/>
      <c r="I10" s="319"/>
      <c r="K10" s="45" t="s">
        <v>288</v>
      </c>
      <c r="L10" s="45" t="s">
        <v>287</v>
      </c>
      <c r="M10" s="64"/>
      <c r="Q10" s="326"/>
    </row>
    <row r="11" spans="1:17" ht="72" x14ac:dyDescent="0.3">
      <c r="A11" s="343" t="s">
        <v>53</v>
      </c>
      <c r="B11" s="69" t="s">
        <v>71</v>
      </c>
      <c r="C11" s="243"/>
      <c r="D11" s="244"/>
      <c r="E11" s="245"/>
      <c r="F11" s="67">
        <f>J11</f>
        <v>0</v>
      </c>
      <c r="G11" s="317"/>
      <c r="H11" s="318"/>
      <c r="I11" s="319"/>
      <c r="J11" s="5">
        <f>IF(C11&lt;&gt;"", IF(C11&gt;0,2,1),0)</f>
        <v>0</v>
      </c>
      <c r="K11" s="45" t="s">
        <v>174</v>
      </c>
      <c r="L11" s="64"/>
      <c r="M11" s="45" t="s">
        <v>175</v>
      </c>
      <c r="Q11" s="326"/>
    </row>
    <row r="12" spans="1:17" ht="60" x14ac:dyDescent="0.3">
      <c r="A12" s="343"/>
      <c r="B12" s="69" t="s">
        <v>157</v>
      </c>
      <c r="C12" s="243"/>
      <c r="D12" s="244"/>
      <c r="E12" s="245"/>
      <c r="F12" s="67">
        <f>J19</f>
        <v>1</v>
      </c>
      <c r="G12" s="317"/>
      <c r="H12" s="318"/>
      <c r="I12" s="319"/>
      <c r="K12" s="45" t="s">
        <v>176</v>
      </c>
      <c r="L12" s="64"/>
      <c r="M12" s="45" t="s">
        <v>177</v>
      </c>
      <c r="Q12" s="326"/>
    </row>
    <row r="13" spans="1:17" ht="25.95" customHeight="1" x14ac:dyDescent="0.3">
      <c r="A13" s="314" t="s">
        <v>272</v>
      </c>
      <c r="B13" s="302" t="s">
        <v>273</v>
      </c>
      <c r="C13" s="70" t="s">
        <v>357</v>
      </c>
      <c r="D13" s="70"/>
      <c r="E13" s="70" t="s">
        <v>143</v>
      </c>
      <c r="F13" s="341">
        <f>E14</f>
        <v>0</v>
      </c>
      <c r="G13" s="317"/>
      <c r="H13" s="318"/>
      <c r="I13" s="319"/>
      <c r="K13" s="344" t="s">
        <v>290</v>
      </c>
      <c r="L13" s="334" t="s">
        <v>277</v>
      </c>
      <c r="M13" s="330"/>
    </row>
    <row r="14" spans="1:17" ht="22.95" customHeight="1" x14ac:dyDescent="0.3">
      <c r="A14" s="315"/>
      <c r="B14" s="340"/>
      <c r="C14" s="70" t="s">
        <v>57</v>
      </c>
      <c r="D14" s="70"/>
      <c r="E14" s="79">
        <f>D14/(D13+D14+0.00001)*100</f>
        <v>0</v>
      </c>
      <c r="F14" s="324"/>
      <c r="G14" s="258"/>
      <c r="H14" s="259"/>
      <c r="I14" s="260"/>
      <c r="J14" s="37">
        <v>1</v>
      </c>
      <c r="K14" s="344"/>
      <c r="L14" s="345"/>
      <c r="M14" s="330"/>
    </row>
    <row r="15" spans="1:17" ht="25.95" customHeight="1" x14ac:dyDescent="0.3">
      <c r="A15" s="315"/>
      <c r="B15" s="302" t="s">
        <v>274</v>
      </c>
      <c r="C15" s="70" t="s">
        <v>275</v>
      </c>
      <c r="D15" s="70"/>
      <c r="E15" s="70" t="s">
        <v>143</v>
      </c>
      <c r="F15" s="341">
        <f>E16</f>
        <v>0</v>
      </c>
      <c r="G15" s="317"/>
      <c r="H15" s="318"/>
      <c r="I15" s="319"/>
      <c r="K15" s="344" t="s">
        <v>290</v>
      </c>
      <c r="L15" s="334" t="s">
        <v>276</v>
      </c>
      <c r="M15" s="330"/>
    </row>
    <row r="16" spans="1:17" ht="28.2" customHeight="1" x14ac:dyDescent="0.3">
      <c r="A16" s="316"/>
      <c r="B16" s="340"/>
      <c r="C16" s="70" t="s">
        <v>57</v>
      </c>
      <c r="D16" s="70"/>
      <c r="E16" s="79">
        <f>D16/(D15+0.00001)*100</f>
        <v>0</v>
      </c>
      <c r="F16" s="342"/>
      <c r="G16" s="258"/>
      <c r="H16" s="259"/>
      <c r="I16" s="260"/>
      <c r="J16" s="37">
        <v>1</v>
      </c>
      <c r="K16" s="344"/>
      <c r="L16" s="345"/>
      <c r="M16" s="330"/>
    </row>
    <row r="17" spans="1:17" ht="15" customHeight="1" x14ac:dyDescent="0.3">
      <c r="A17" s="339" t="s">
        <v>58</v>
      </c>
      <c r="B17" s="22" t="s">
        <v>56</v>
      </c>
      <c r="C17" s="7" t="s">
        <v>60</v>
      </c>
      <c r="D17" s="9" t="s">
        <v>61</v>
      </c>
      <c r="E17" s="23" t="s">
        <v>59</v>
      </c>
      <c r="F17" s="338">
        <f>IF(E18,((C18/E18)*100),0)</f>
        <v>0</v>
      </c>
      <c r="G17" s="317"/>
      <c r="H17" s="318"/>
      <c r="I17" s="319"/>
      <c r="K17" s="182" t="s">
        <v>349</v>
      </c>
      <c r="L17" s="334" t="s">
        <v>162</v>
      </c>
      <c r="M17" s="330"/>
      <c r="Q17" s="326"/>
    </row>
    <row r="18" spans="1:17" x14ac:dyDescent="0.3">
      <c r="A18" s="226"/>
      <c r="B18" s="23" t="s">
        <v>348</v>
      </c>
      <c r="C18" s="7"/>
      <c r="D18" s="7"/>
      <c r="E18" s="7"/>
      <c r="F18" s="338"/>
      <c r="G18" s="320"/>
      <c r="H18" s="321"/>
      <c r="I18" s="322"/>
      <c r="K18" s="182"/>
      <c r="L18" s="334"/>
      <c r="M18" s="330"/>
      <c r="Q18" s="326"/>
    </row>
    <row r="19" spans="1:17" ht="15" customHeight="1" x14ac:dyDescent="0.3">
      <c r="A19" s="226"/>
      <c r="B19" s="11" t="s">
        <v>79</v>
      </c>
      <c r="C19" s="7"/>
      <c r="D19" s="9"/>
      <c r="E19" s="99"/>
      <c r="F19" s="16">
        <f>IF(E19,((C19/E19)*100),0)</f>
        <v>0</v>
      </c>
      <c r="G19" s="320"/>
      <c r="H19" s="321"/>
      <c r="I19" s="322"/>
      <c r="J19" s="5">
        <v>1</v>
      </c>
      <c r="K19" s="182"/>
      <c r="L19" s="334"/>
      <c r="M19" s="330"/>
      <c r="Q19" s="326"/>
    </row>
    <row r="20" spans="1:17" ht="14.4" customHeight="1" x14ac:dyDescent="0.3">
      <c r="A20" s="226"/>
      <c r="B20" s="24" t="s">
        <v>62</v>
      </c>
      <c r="C20" s="7"/>
      <c r="D20" s="7"/>
      <c r="E20" s="7"/>
      <c r="F20" s="16">
        <f t="shared" ref="F20:F25" si="0">IF(E20,((C20/E20)*100),0)</f>
        <v>0</v>
      </c>
      <c r="G20" s="320"/>
      <c r="H20" s="321"/>
      <c r="I20" s="322"/>
      <c r="K20" s="182"/>
      <c r="L20" s="334"/>
      <c r="M20" s="330"/>
      <c r="Q20" s="326"/>
    </row>
    <row r="21" spans="1:17" ht="15" customHeight="1" x14ac:dyDescent="0.3">
      <c r="A21" s="226"/>
      <c r="B21" s="24" t="s">
        <v>63</v>
      </c>
      <c r="C21" s="7"/>
      <c r="D21" s="7"/>
      <c r="E21" s="7"/>
      <c r="F21" s="16">
        <f>IF(E21,IF(C21=E21,1,2),0)</f>
        <v>0</v>
      </c>
      <c r="G21" s="320"/>
      <c r="H21" s="321"/>
      <c r="I21" s="322"/>
      <c r="J21" s="37">
        <f>IF(F4&lt;&gt;1,IF(#REF!&lt;&gt;0,IF(F4=2,#REF!+25,#REF!),0),0)</f>
        <v>0</v>
      </c>
      <c r="K21" s="182"/>
      <c r="L21" s="334"/>
      <c r="M21" s="330"/>
      <c r="Q21" s="326"/>
    </row>
    <row r="22" spans="1:17" ht="14.4" customHeight="1" x14ac:dyDescent="0.3">
      <c r="A22" s="226"/>
      <c r="B22" s="24" t="s">
        <v>64</v>
      </c>
      <c r="C22" s="7"/>
      <c r="D22" s="7"/>
      <c r="E22" s="7" t="s">
        <v>101</v>
      </c>
      <c r="F22" s="16">
        <v>1</v>
      </c>
      <c r="G22" s="320"/>
      <c r="H22" s="321"/>
      <c r="I22" s="322"/>
      <c r="K22" s="182"/>
      <c r="L22" s="334"/>
      <c r="M22" s="330"/>
    </row>
    <row r="23" spans="1:17" x14ac:dyDescent="0.3">
      <c r="A23" s="226"/>
      <c r="B23" s="24" t="s">
        <v>65</v>
      </c>
      <c r="C23" s="39"/>
      <c r="D23" s="7"/>
      <c r="E23" s="7" t="s">
        <v>101</v>
      </c>
      <c r="F23" s="16">
        <v>1</v>
      </c>
      <c r="G23" s="320"/>
      <c r="H23" s="321"/>
      <c r="I23" s="322"/>
      <c r="J23" s="37">
        <f>IF(F4&lt;&gt;1,IF(#REF!&lt;&gt;0,IF(F4=2,#REF!+25,#REF!),0),0)</f>
        <v>0</v>
      </c>
      <c r="K23" s="182"/>
      <c r="L23" s="334"/>
      <c r="M23" s="330"/>
    </row>
    <row r="24" spans="1:17" ht="15" customHeight="1" x14ac:dyDescent="0.3">
      <c r="A24" s="226"/>
      <c r="B24" s="24" t="s">
        <v>80</v>
      </c>
      <c r="C24" s="7"/>
      <c r="D24" s="7"/>
      <c r="E24" s="7"/>
      <c r="F24" s="16">
        <f t="shared" si="0"/>
        <v>0</v>
      </c>
      <c r="G24" s="320"/>
      <c r="H24" s="321"/>
      <c r="I24" s="322"/>
      <c r="K24" s="182"/>
      <c r="L24" s="334"/>
      <c r="M24" s="330"/>
    </row>
    <row r="25" spans="1:17" ht="15" customHeight="1" x14ac:dyDescent="0.3">
      <c r="A25" s="227"/>
      <c r="B25" s="24" t="s">
        <v>152</v>
      </c>
      <c r="C25" s="39"/>
      <c r="D25" s="7"/>
      <c r="E25" s="7"/>
      <c r="F25" s="16">
        <f t="shared" si="0"/>
        <v>0</v>
      </c>
      <c r="G25" s="320"/>
      <c r="H25" s="321"/>
      <c r="I25" s="322"/>
      <c r="K25" s="182"/>
      <c r="L25" s="334"/>
      <c r="M25" s="330"/>
    </row>
    <row r="26" spans="1:17" ht="108" x14ac:dyDescent="0.3">
      <c r="A26" s="80" t="s">
        <v>72</v>
      </c>
      <c r="B26" s="335" t="s">
        <v>153</v>
      </c>
      <c r="C26" s="335"/>
      <c r="D26" s="286"/>
      <c r="E26" s="288"/>
      <c r="F26" s="67">
        <f>J26</f>
        <v>1</v>
      </c>
      <c r="G26" s="286"/>
      <c r="H26" s="287"/>
      <c r="I26" s="288"/>
      <c r="J26" s="5">
        <v>1</v>
      </c>
      <c r="K26" s="45" t="s">
        <v>250</v>
      </c>
      <c r="L26" s="64"/>
      <c r="M26" s="49" t="s">
        <v>407</v>
      </c>
    </row>
    <row r="27" spans="1:17" ht="48" x14ac:dyDescent="0.3">
      <c r="A27" s="81" t="s">
        <v>140</v>
      </c>
      <c r="B27" s="336" t="s">
        <v>141</v>
      </c>
      <c r="C27" s="337"/>
      <c r="D27" s="243"/>
      <c r="E27" s="245"/>
      <c r="F27" s="67">
        <f>J27</f>
        <v>1</v>
      </c>
      <c r="G27" s="243"/>
      <c r="H27" s="244"/>
      <c r="I27" s="245"/>
      <c r="J27" s="5">
        <v>1</v>
      </c>
      <c r="K27" s="45" t="s">
        <v>20</v>
      </c>
      <c r="L27" s="64"/>
      <c r="M27" s="49" t="s">
        <v>214</v>
      </c>
    </row>
    <row r="28" spans="1:17" ht="42.75" customHeight="1" x14ac:dyDescent="0.3">
      <c r="A28" s="339" t="s">
        <v>377</v>
      </c>
      <c r="B28" s="161" t="s">
        <v>396</v>
      </c>
      <c r="C28" s="305"/>
      <c r="D28" s="156"/>
      <c r="E28" s="157"/>
      <c r="F28" s="16">
        <f>D28</f>
        <v>0</v>
      </c>
      <c r="G28" s="156"/>
      <c r="H28" s="158"/>
      <c r="I28" s="157"/>
      <c r="K28" s="45" t="s">
        <v>395</v>
      </c>
      <c r="L28" s="45" t="s">
        <v>384</v>
      </c>
      <c r="M28" s="64"/>
    </row>
    <row r="29" spans="1:17" ht="42.75" customHeight="1" x14ac:dyDescent="0.3">
      <c r="A29" s="227"/>
      <c r="B29" s="161" t="s">
        <v>381</v>
      </c>
      <c r="C29" s="305"/>
      <c r="D29" s="156"/>
      <c r="E29" s="157"/>
      <c r="F29" s="16">
        <f>D29</f>
        <v>0</v>
      </c>
      <c r="G29" s="156"/>
      <c r="H29" s="158"/>
      <c r="I29" s="157"/>
      <c r="K29" s="45" t="s">
        <v>382</v>
      </c>
      <c r="L29" s="64"/>
      <c r="M29" s="45" t="s">
        <v>383</v>
      </c>
    </row>
    <row r="30" spans="1:17" ht="36" x14ac:dyDescent="0.3">
      <c r="A30" s="106" t="s">
        <v>416</v>
      </c>
      <c r="B30" s="161" t="s">
        <v>417</v>
      </c>
      <c r="C30" s="305"/>
      <c r="D30" s="156"/>
      <c r="E30" s="158"/>
      <c r="F30" s="16">
        <f>D30</f>
        <v>0</v>
      </c>
      <c r="G30" s="156"/>
      <c r="H30" s="158"/>
      <c r="I30" s="157"/>
      <c r="K30" s="45" t="s">
        <v>418</v>
      </c>
      <c r="L30" s="45" t="s">
        <v>419</v>
      </c>
      <c r="M30" s="64"/>
    </row>
    <row r="31" spans="1:17" x14ac:dyDescent="0.3">
      <c r="A31" s="69" t="s">
        <v>1</v>
      </c>
      <c r="B31" s="331"/>
      <c r="C31" s="332"/>
      <c r="D31" s="69" t="s">
        <v>10</v>
      </c>
      <c r="E31" s="331"/>
      <c r="F31" s="332"/>
      <c r="G31" s="69" t="s">
        <v>11</v>
      </c>
      <c r="H31" s="333">
        <f ca="1">NOW()</f>
        <v>45896.573561805555</v>
      </c>
      <c r="I31" s="332"/>
      <c r="K31" s="65"/>
      <c r="L31" s="65"/>
      <c r="M31" s="65"/>
    </row>
    <row r="40" spans="10:10" ht="37.200000000000003" customHeight="1" x14ac:dyDescent="0.3">
      <c r="J40" s="5">
        <v>1</v>
      </c>
    </row>
    <row r="41" spans="10:10" ht="33" customHeight="1" x14ac:dyDescent="0.3">
      <c r="J41" s="5">
        <v>1</v>
      </c>
    </row>
    <row r="42" spans="10:10" x14ac:dyDescent="0.3">
      <c r="J42" s="5">
        <v>1</v>
      </c>
    </row>
  </sheetData>
  <mergeCells count="84">
    <mergeCell ref="G28:I28"/>
    <mergeCell ref="G29:I29"/>
    <mergeCell ref="A28:A29"/>
    <mergeCell ref="D28:E28"/>
    <mergeCell ref="D29:E29"/>
    <mergeCell ref="K1:M1"/>
    <mergeCell ref="K2:M2"/>
    <mergeCell ref="K13:K14"/>
    <mergeCell ref="K15:K16"/>
    <mergeCell ref="L15:L16"/>
    <mergeCell ref="L13:L14"/>
    <mergeCell ref="M13:M14"/>
    <mergeCell ref="M15:M16"/>
    <mergeCell ref="M4:M7"/>
    <mergeCell ref="A17:A25"/>
    <mergeCell ref="G23:I23"/>
    <mergeCell ref="G24:I24"/>
    <mergeCell ref="G25:I25"/>
    <mergeCell ref="A8:A10"/>
    <mergeCell ref="A13:A16"/>
    <mergeCell ref="B13:B14"/>
    <mergeCell ref="F13:F14"/>
    <mergeCell ref="G13:I13"/>
    <mergeCell ref="G14:I14"/>
    <mergeCell ref="B15:B16"/>
    <mergeCell ref="F15:F16"/>
    <mergeCell ref="G15:I15"/>
    <mergeCell ref="G16:I16"/>
    <mergeCell ref="A11:A12"/>
    <mergeCell ref="C11:E11"/>
    <mergeCell ref="B31:C31"/>
    <mergeCell ref="E31:F31"/>
    <mergeCell ref="H31:I31"/>
    <mergeCell ref="K17:K25"/>
    <mergeCell ref="L17:L25"/>
    <mergeCell ref="B26:C26"/>
    <mergeCell ref="D26:E26"/>
    <mergeCell ref="G26:I26"/>
    <mergeCell ref="B27:C27"/>
    <mergeCell ref="D27:E27"/>
    <mergeCell ref="G27:I27"/>
    <mergeCell ref="B28:C28"/>
    <mergeCell ref="B29:C29"/>
    <mergeCell ref="F17:F18"/>
    <mergeCell ref="G17:I17"/>
    <mergeCell ref="G22:I22"/>
    <mergeCell ref="Q17:Q21"/>
    <mergeCell ref="G18:I18"/>
    <mergeCell ref="G19:I19"/>
    <mergeCell ref="G20:I20"/>
    <mergeCell ref="G21:I21"/>
    <mergeCell ref="M17:M25"/>
    <mergeCell ref="G11:I11"/>
    <mergeCell ref="C12:E12"/>
    <mergeCell ref="G12:I12"/>
    <mergeCell ref="Q5:Q12"/>
    <mergeCell ref="C6:E6"/>
    <mergeCell ref="G6:I6"/>
    <mergeCell ref="C7:E7"/>
    <mergeCell ref="G7:I7"/>
    <mergeCell ref="C8:D8"/>
    <mergeCell ref="G8:I8"/>
    <mergeCell ref="C9:D9"/>
    <mergeCell ref="G9:I9"/>
    <mergeCell ref="C10:D10"/>
    <mergeCell ref="G10:I10"/>
    <mergeCell ref="K4:K7"/>
    <mergeCell ref="L4:L7"/>
    <mergeCell ref="B30:C30"/>
    <mergeCell ref="D30:E30"/>
    <mergeCell ref="G30:I30"/>
    <mergeCell ref="A1:I1"/>
    <mergeCell ref="B2:D2"/>
    <mergeCell ref="E2:F2"/>
    <mergeCell ref="G2:I2"/>
    <mergeCell ref="A3:B3"/>
    <mergeCell ref="C3:E3"/>
    <mergeCell ref="G3:I3"/>
    <mergeCell ref="A4:A7"/>
    <mergeCell ref="C4:E4"/>
    <mergeCell ref="G4:I4"/>
    <mergeCell ref="C5:E5"/>
    <mergeCell ref="G5:I5"/>
    <mergeCell ref="F4:F7"/>
  </mergeCells>
  <pageMargins left="0.5" right="0.5" top="0.75" bottom="0.75" header="0.3" footer="0.3"/>
  <pageSetup orientation="portrait" r:id="rId1"/>
  <ignoredErrors>
    <ignoredError sqref="H31 J11"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1750" r:id="rId4" name="Drop Down 6">
              <controlPr defaultSize="0" autoLine="0" autoPict="0">
                <anchor moveWithCells="1">
                  <from>
                    <xdr:col>4</xdr:col>
                    <xdr:colOff>114300</xdr:colOff>
                    <xdr:row>6</xdr:row>
                    <xdr:rowOff>22860</xdr:rowOff>
                  </from>
                  <to>
                    <xdr:col>4</xdr:col>
                    <xdr:colOff>480060</xdr:colOff>
                    <xdr:row>6</xdr:row>
                    <xdr:rowOff>152400</xdr:rowOff>
                  </to>
                </anchor>
              </controlPr>
            </control>
          </mc:Choice>
        </mc:AlternateContent>
        <mc:AlternateContent xmlns:mc="http://schemas.openxmlformats.org/markup-compatibility/2006">
          <mc:Choice Requires="x14">
            <control shapeId="31752" r:id="rId5" name="Drop Down 8">
              <controlPr defaultSize="0" autoLine="0" autoPict="0">
                <anchor moveWithCells="1">
                  <from>
                    <xdr:col>4</xdr:col>
                    <xdr:colOff>152400</xdr:colOff>
                    <xdr:row>11</xdr:row>
                    <xdr:rowOff>76200</xdr:rowOff>
                  </from>
                  <to>
                    <xdr:col>4</xdr:col>
                    <xdr:colOff>518160</xdr:colOff>
                    <xdr:row>11</xdr:row>
                    <xdr:rowOff>213360</xdr:rowOff>
                  </to>
                </anchor>
              </controlPr>
            </control>
          </mc:Choice>
        </mc:AlternateContent>
        <mc:AlternateContent xmlns:mc="http://schemas.openxmlformats.org/markup-compatibility/2006">
          <mc:Choice Requires="x14">
            <control shapeId="31753" r:id="rId6" name="Drop Down 9">
              <controlPr defaultSize="0" autoLine="0" autoPict="0">
                <anchor moveWithCells="1">
                  <from>
                    <xdr:col>4</xdr:col>
                    <xdr:colOff>152400</xdr:colOff>
                    <xdr:row>25</xdr:row>
                    <xdr:rowOff>68580</xdr:rowOff>
                  </from>
                  <to>
                    <xdr:col>4</xdr:col>
                    <xdr:colOff>518160</xdr:colOff>
                    <xdr:row>25</xdr:row>
                    <xdr:rowOff>213360</xdr:rowOff>
                  </to>
                </anchor>
              </controlPr>
            </control>
          </mc:Choice>
        </mc:AlternateContent>
        <mc:AlternateContent xmlns:mc="http://schemas.openxmlformats.org/markup-compatibility/2006">
          <mc:Choice Requires="x14">
            <control shapeId="31754" r:id="rId7" name="Drop Down 10">
              <controlPr defaultSize="0" autoLine="0" autoPict="0">
                <anchor moveWithCells="1">
                  <from>
                    <xdr:col>4</xdr:col>
                    <xdr:colOff>190500</xdr:colOff>
                    <xdr:row>26</xdr:row>
                    <xdr:rowOff>68580</xdr:rowOff>
                  </from>
                  <to>
                    <xdr:col>4</xdr:col>
                    <xdr:colOff>556260</xdr:colOff>
                    <xdr:row>26</xdr:row>
                    <xdr:rowOff>213360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iconSet" priority="14" id="{EC36DDFE-C099-4587-9AC4-9C9CB3FAB04E}">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F4</xm:sqref>
        </x14:conditionalFormatting>
        <x14:conditionalFormatting xmlns:xm="http://schemas.microsoft.com/office/excel/2006/main">
          <x14:cfRule type="iconSet" priority="8" id="{D4FC6B8A-1AFC-4319-9255-3433E696006B}">
            <x14:iconSet iconSet="3Symbols2" showValue="0" custom="1">
              <x14:cfvo type="percent">
                <xm:f>0</xm:f>
              </x14:cfvo>
              <x14:cfvo type="num">
                <xm:f>1</xm:f>
              </x14:cfvo>
              <x14:cfvo type="num">
                <xm:f>2</xm:f>
              </x14:cfvo>
              <x14:cfIcon iconSet="4RedToBlack" iconId="1"/>
              <x14:cfIcon iconSet="3Symbols2" iconId="2"/>
              <x14:cfIcon iconSet="3Symbols2" iconId="1"/>
            </x14:iconSet>
          </x14:cfRule>
          <xm:sqref>F8</xm:sqref>
        </x14:conditionalFormatting>
        <x14:conditionalFormatting xmlns:xm="http://schemas.microsoft.com/office/excel/2006/main">
          <x14:cfRule type="iconSet" priority="7" id="{75D68EC1-C127-4A70-9E25-C9082EE7A377}">
            <x14:iconSet iconSet="3Symbols2" showValue="0" custom="1">
              <x14:cfvo type="percent">
                <xm:f>0</xm:f>
              </x14:cfvo>
              <x14:cfvo type="num" gte="0">
                <xm:f>0</xm:f>
              </x14:cfvo>
              <x14:cfvo type="num" gte="0">
                <xm:f>60</xm:f>
              </x14:cfvo>
              <x14:cfIcon iconSet="4RedToBlack" iconId="1"/>
              <x14:cfIcon iconSet="3Symbols2" iconId="2"/>
              <x14:cfIcon iconSet="3Symbols2" iconId="1"/>
            </x14:iconSet>
          </x14:cfRule>
          <xm:sqref>F9</xm:sqref>
        </x14:conditionalFormatting>
        <x14:conditionalFormatting xmlns:xm="http://schemas.microsoft.com/office/excel/2006/main">
          <x14:cfRule type="iconSet" priority="3" id="{5EDB8A56-A2DC-4F18-89BE-88A5825B3272}">
            <x14:iconSet iconSet="3Symbols2" showValue="0" custom="1">
              <x14:cfvo type="percent">
                <xm:f>0</xm:f>
              </x14:cfvo>
              <x14:cfvo type="num" gte="0">
                <xm:f>0</xm:f>
              </x14:cfvo>
              <x14:cfvo type="num" gte="0">
                <xm:f>75</xm:f>
              </x14:cfvo>
              <x14:cfIcon iconSet="4RedToBlack" iconId="1"/>
              <x14:cfIcon iconSet="3Symbols2" iconId="2"/>
              <x14:cfIcon iconSet="3Symbols2" iconId="1"/>
            </x14:iconSet>
          </x14:cfRule>
          <xm:sqref>F10</xm:sqref>
        </x14:conditionalFormatting>
        <x14:conditionalFormatting xmlns:xm="http://schemas.microsoft.com/office/excel/2006/main">
          <x14:cfRule type="iconSet" priority="20" id="{14082950-1ACF-4667-B349-C82C8BB8BC54}">
            <x14:iconSet iconSet="3Symbols2" showValue="0" custom="1">
              <x14:cfvo type="percent">
                <xm:f>0</xm:f>
              </x14:cfvo>
              <x14:cfvo type="num" gte="0">
                <xm:f>0</xm:f>
              </x14:cfvo>
              <x14:cfvo type="num" gte="0">
                <xm:f>1</xm:f>
              </x14:cfvo>
              <x14:cfIcon iconSet="4RedToBlack" iconId="1"/>
              <x14:cfIcon iconSet="3Symbols2" iconId="2"/>
              <x14:cfIcon iconSet="3Symbols2" iconId="0"/>
            </x14:iconSet>
          </x14:cfRule>
          <xm:sqref>F11</xm:sqref>
        </x14:conditionalFormatting>
        <x14:conditionalFormatting xmlns:xm="http://schemas.microsoft.com/office/excel/2006/main">
          <x14:cfRule type="iconSet" priority="19" id="{43518598-C272-4EFF-B6FC-CA60D74E5B54}">
            <x14:iconSet iconSet="3Symbols2" showValue="0" custom="1">
              <x14:cfvo type="percent">
                <xm:f>0</xm:f>
              </x14:cfvo>
              <x14:cfvo type="num">
                <xm:f>2</xm:f>
              </x14:cfvo>
              <x14:cfvo type="num">
                <xm:f>3</xm:f>
              </x14:cfvo>
              <x14:cfIcon iconSet="4RedToBlack" iconId="1"/>
              <x14:cfIcon iconSet="3Symbols2" iconId="0"/>
              <x14:cfIcon iconSet="3Symbols2" iconId="2"/>
            </x14:iconSet>
          </x14:cfRule>
          <xm:sqref>F12</xm:sqref>
        </x14:conditionalFormatting>
        <x14:conditionalFormatting xmlns:xm="http://schemas.microsoft.com/office/excel/2006/main">
          <x14:cfRule type="iconSet" priority="10" id="{203C53F3-C7B2-48B0-B91C-21DC9C6BC9A5}">
            <x14:iconSet iconSet="3Symbols2" showValue="0" custom="1">
              <x14:cfvo type="percent">
                <xm:f>0</xm:f>
              </x14:cfvo>
              <x14:cfvo type="num">
                <xm:f>1E-4</xm:f>
              </x14:cfvo>
              <x14:cfvo type="num">
                <xm:f>80.000100000000003</xm:f>
              </x14:cfvo>
              <x14:cfIcon iconSet="4RedToBlack" iconId="1"/>
              <x14:cfIcon iconSet="3Symbols2" iconId="2"/>
              <x14:cfIcon iconSet="3Symbols2" iconId="1"/>
            </x14:iconSet>
          </x14:cfRule>
          <xm:sqref>F13</xm:sqref>
        </x14:conditionalFormatting>
        <x14:conditionalFormatting xmlns:xm="http://schemas.microsoft.com/office/excel/2006/main">
          <x14:cfRule type="iconSet" priority="9" id="{0DE3E90A-9E52-4FFB-8E9B-1049DB4BA29C}">
            <x14:iconSet iconSet="3Symbols2" showValue="0" custom="1">
              <x14:cfvo type="percent">
                <xm:f>0</xm:f>
              </x14:cfvo>
              <x14:cfvo type="num">
                <xm:f>1E-4</xm:f>
              </x14:cfvo>
              <x14:cfvo type="num">
                <xm:f>80.000100000000003</xm:f>
              </x14:cfvo>
              <x14:cfIcon iconSet="4RedToBlack" iconId="1"/>
              <x14:cfIcon iconSet="3Symbols2" iconId="2"/>
              <x14:cfIcon iconSet="3Symbols2" iconId="1"/>
            </x14:iconSet>
          </x14:cfRule>
          <xm:sqref>F15</xm:sqref>
        </x14:conditionalFormatting>
        <x14:conditionalFormatting xmlns:xm="http://schemas.microsoft.com/office/excel/2006/main">
          <x14:cfRule type="iconSet" priority="18" id="{E452BC2D-46CA-48DB-AFE6-A769244B7BE9}">
            <x14:iconSet iconSet="3Symbols2" showValue="0" custom="1">
              <x14:cfvo type="percent">
                <xm:f>0</xm:f>
              </x14:cfvo>
              <x14:cfvo type="num">
                <xm:f>1E-4</xm:f>
              </x14:cfvo>
              <x14:cfvo type="num">
                <xm:f>75.000100000000003</xm:f>
              </x14:cfvo>
              <x14:cfIcon iconSet="4RedToBlack" iconId="1"/>
              <x14:cfIcon iconSet="3Symbols2" iconId="2"/>
              <x14:cfIcon iconSet="3Symbols2" iconId="1"/>
            </x14:iconSet>
          </x14:cfRule>
          <xm:sqref>F17</xm:sqref>
        </x14:conditionalFormatting>
        <x14:conditionalFormatting xmlns:xm="http://schemas.microsoft.com/office/excel/2006/main">
          <x14:cfRule type="iconSet" priority="17" id="{13DD794E-9079-4CF8-8453-1744BF8F5930}">
            <x14:iconSet iconSet="3Symbols2" showValue="0" custom="1">
              <x14:cfvo type="percent">
                <xm:f>0</xm:f>
              </x14:cfvo>
              <x14:cfvo type="num">
                <xm:f>1E-4</xm:f>
              </x14:cfvo>
              <x14:cfvo type="num">
                <xm:f>100.0001</xm:f>
              </x14:cfvo>
              <x14:cfIcon iconSet="4RedToBlack" iconId="1"/>
              <x14:cfIcon iconSet="3Symbols2" iconId="2"/>
              <x14:cfIcon iconSet="3Symbols2" iconId="1"/>
            </x14:iconSet>
          </x14:cfRule>
          <xm:sqref>F19:F20 F24:F25</xm:sqref>
        </x14:conditionalFormatting>
        <x14:conditionalFormatting xmlns:xm="http://schemas.microsoft.com/office/excel/2006/main">
          <x14:cfRule type="iconSet" priority="4" id="{A9BC124B-64CD-43B0-AE92-E6222102285F}">
            <x14:iconSet iconSet="3Symbols2" showValue="0" custom="1">
              <x14:cfvo type="percent">
                <xm:f>0</xm:f>
              </x14:cfvo>
              <x14:cfvo type="num">
                <xm:f>1</xm:f>
              </x14:cfvo>
              <x14:cfvo type="num">
                <xm:f>2</xm:f>
              </x14:cfvo>
              <x14:cfIcon iconSet="4RedToBlack" iconId="1"/>
              <x14:cfIcon iconSet="3Symbols2" iconId="2"/>
              <x14:cfIcon iconSet="3Symbols2" iconId="1"/>
            </x14:iconSet>
          </x14:cfRule>
          <xm:sqref>F21</xm:sqref>
        </x14:conditionalFormatting>
        <x14:conditionalFormatting xmlns:xm="http://schemas.microsoft.com/office/excel/2006/main">
          <x14:cfRule type="iconSet" priority="12" id="{BC3EB9C8-68F9-4537-941B-C51B65EFDA26}">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F22</xm:sqref>
        </x14:conditionalFormatting>
        <x14:conditionalFormatting xmlns:xm="http://schemas.microsoft.com/office/excel/2006/main">
          <x14:cfRule type="iconSet" priority="13" id="{156EFBB3-38E1-4C01-96F9-FA96786B1FB7}">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F23</xm:sqref>
        </x14:conditionalFormatting>
        <x14:conditionalFormatting xmlns:xm="http://schemas.microsoft.com/office/excel/2006/main">
          <x14:cfRule type="iconSet" priority="16" id="{FBD2D40C-703F-4EF0-9887-A1F976CECC9F}">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F26</xm:sqref>
        </x14:conditionalFormatting>
        <x14:conditionalFormatting xmlns:xm="http://schemas.microsoft.com/office/excel/2006/main">
          <x14:cfRule type="iconSet" priority="15" id="{FF78F1F6-63FB-4F54-8D37-A463236A7A7B}">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F27</xm:sqref>
        </x14:conditionalFormatting>
        <x14:conditionalFormatting xmlns:xm="http://schemas.microsoft.com/office/excel/2006/main">
          <x14:cfRule type="iconSet" priority="2" id="{242BF5DE-58D6-4FA5-A218-E4F849EEC765}">
            <x14:iconSet iconSet="3Symbols2" showValue="0" custom="1">
              <x14:cfvo type="percent">
                <xm:f>0</xm:f>
              </x14:cfvo>
              <x14:cfvo type="num" gte="0">
                <xm:f>0</xm:f>
              </x14:cfvo>
              <x14:cfvo type="num" gte="0">
                <xm:f>10000</xm:f>
              </x14:cfvo>
              <x14:cfIcon iconSet="4RedToBlack" iconId="1"/>
              <x14:cfIcon iconSet="3Symbols2" iconId="2"/>
              <x14:cfIcon iconSet="3Symbols2" iconId="1"/>
            </x14:iconSet>
          </x14:cfRule>
          <xm:sqref>F28</xm:sqref>
        </x14:conditionalFormatting>
        <x14:conditionalFormatting xmlns:xm="http://schemas.microsoft.com/office/excel/2006/main">
          <x14:cfRule type="iconSet" priority="1" id="{2426F896-6A19-450D-9925-BEE60B339EC1}">
            <x14:iconSet iconSet="3Symbols2" showValue="0" custom="1">
              <x14:cfvo type="percent">
                <xm:f>0</xm:f>
              </x14:cfvo>
              <x14:cfvo type="num" gte="0">
                <xm:f>0</xm:f>
              </x14:cfvo>
              <x14:cfvo type="num" gte="0">
                <xm:f>7500</xm:f>
              </x14:cfvo>
              <x14:cfIcon iconSet="4RedToBlack" iconId="1"/>
              <x14:cfIcon iconSet="3Symbols2" iconId="2"/>
              <x14:cfIcon iconSet="3Symbols2" iconId="0"/>
            </x14:iconSet>
          </x14:cfRule>
          <xm:sqref>F29</xm:sqref>
        </x14:conditionalFormatting>
        <x14:conditionalFormatting xmlns:xm="http://schemas.microsoft.com/office/excel/2006/main">
          <x14:cfRule type="iconSet" priority="6" id="{ADB1CD13-E491-4BCB-B57C-CCD435009E9F}">
            <x14:iconSet iconSet="3Symbols2" showValue="0" custom="1">
              <x14:cfvo type="percent">
                <xm:f>0</xm:f>
              </x14:cfvo>
              <x14:cfvo type="num" gte="0">
                <xm:f>0</xm:f>
              </x14:cfvo>
              <x14:cfvo type="num" gte="0">
                <xm:f>50000</xm:f>
              </x14:cfvo>
              <x14:cfIcon iconSet="4RedToBlack" iconId="1"/>
              <x14:cfIcon iconSet="3Symbols2" iconId="2"/>
              <x14:cfIcon iconSet="3Symbols2" iconId="1"/>
            </x14:iconSet>
          </x14:cfRule>
          <xm:sqref>F30</xm:sqref>
        </x14:conditionalFormatting>
        <x14:conditionalFormatting xmlns:xm="http://schemas.microsoft.com/office/excel/2006/main">
          <x14:cfRule type="iconSet" priority="5" id="{5A7111A6-5CC5-4D78-8454-B37B60440F59}">
            <x14:iconSet iconSet="3Symbols2" showValue="0" custom="1">
              <x14:cfvo type="percent">
                <xm:f>0</xm:f>
              </x14:cfvo>
              <x14:cfvo type="num">
                <xm:f>1</xm:f>
              </x14:cfvo>
              <x14:cfvo type="num">
                <xm:f>50</xm:f>
              </x14:cfvo>
              <x14:cfIcon iconSet="4RedToBlack" iconId="1"/>
              <x14:cfIcon iconSet="3Symbols2" iconId="2"/>
              <x14:cfIcon iconSet="3Symbols2" iconId="0"/>
            </x14:iconSet>
          </x14:cfRule>
          <xm:sqref>M11</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7"/>
  <sheetViews>
    <sheetView zoomScaleNormal="100" workbookViewId="0">
      <pane xSplit="1" ySplit="3" topLeftCell="B4" activePane="bottomRight" state="frozen"/>
      <selection pane="topRight" activeCell="B1" sqref="B1"/>
      <selection pane="bottomLeft" activeCell="A4" sqref="A4"/>
      <selection pane="bottomRight" sqref="A1:I1"/>
    </sheetView>
  </sheetViews>
  <sheetFormatPr defaultColWidth="8.88671875" defaultRowHeight="14.4" x14ac:dyDescent="0.3"/>
  <cols>
    <col min="1" max="1" width="14" style="5" bestFit="1" customWidth="1"/>
    <col min="2" max="2" width="15.6640625" style="5" customWidth="1"/>
    <col min="3" max="3" width="8.44140625" style="5" customWidth="1"/>
    <col min="4" max="4" width="8.6640625" style="5" customWidth="1"/>
    <col min="5" max="5" width="9" style="5" customWidth="1"/>
    <col min="6" max="6" width="10.6640625" style="5" customWidth="1"/>
    <col min="7" max="9" width="8.88671875" style="5"/>
    <col min="10" max="10" width="1" style="5" customWidth="1"/>
    <col min="11" max="11" width="25.6640625" style="46" customWidth="1"/>
    <col min="12" max="13" width="25.6640625" style="42" customWidth="1"/>
    <col min="14" max="16384" width="8.88671875" style="5"/>
  </cols>
  <sheetData>
    <row r="1" spans="1:13" s="2" customFormat="1" x14ac:dyDescent="0.3">
      <c r="A1" s="189" t="s">
        <v>329</v>
      </c>
      <c r="B1" s="189"/>
      <c r="C1" s="189"/>
      <c r="D1" s="189"/>
      <c r="E1" s="189"/>
      <c r="F1" s="189"/>
      <c r="G1" s="189"/>
      <c r="H1" s="189"/>
      <c r="I1" s="189"/>
      <c r="K1" s="190" t="s">
        <v>104</v>
      </c>
      <c r="L1" s="134"/>
      <c r="M1" s="134"/>
    </row>
    <row r="2" spans="1:13" s="2" customFormat="1" x14ac:dyDescent="0.3">
      <c r="A2" s="3" t="s">
        <v>128</v>
      </c>
      <c r="B2" s="150"/>
      <c r="C2" s="150"/>
      <c r="D2" s="150"/>
      <c r="E2" s="228" t="s">
        <v>69</v>
      </c>
      <c r="F2" s="228"/>
      <c r="G2" s="150"/>
      <c r="H2" s="150"/>
      <c r="I2" s="150"/>
      <c r="K2" s="190"/>
      <c r="L2" s="134"/>
      <c r="M2" s="134"/>
    </row>
    <row r="3" spans="1:13" x14ac:dyDescent="0.3">
      <c r="A3" s="178" t="s">
        <v>102</v>
      </c>
      <c r="B3" s="207"/>
      <c r="C3" s="143" t="s">
        <v>103</v>
      </c>
      <c r="D3" s="145"/>
      <c r="E3" s="144"/>
      <c r="F3" s="4" t="s">
        <v>104</v>
      </c>
      <c r="G3" s="143" t="s">
        <v>0</v>
      </c>
      <c r="H3" s="145"/>
      <c r="I3" s="144"/>
      <c r="K3" s="43" t="s">
        <v>159</v>
      </c>
      <c r="L3" s="43" t="s">
        <v>160</v>
      </c>
      <c r="M3" s="43" t="s">
        <v>161</v>
      </c>
    </row>
    <row r="4" spans="1:13" x14ac:dyDescent="0.3">
      <c r="A4" s="339" t="s">
        <v>70</v>
      </c>
      <c r="B4" s="61" t="s">
        <v>50</v>
      </c>
      <c r="C4" s="361"/>
      <c r="D4" s="362"/>
      <c r="E4" s="181"/>
      <c r="F4" s="240">
        <f>J7</f>
        <v>1</v>
      </c>
      <c r="G4" s="213"/>
      <c r="H4" s="214"/>
      <c r="I4" s="215"/>
      <c r="K4" s="346"/>
      <c r="L4" s="346"/>
      <c r="M4" s="346"/>
    </row>
    <row r="5" spans="1:13" x14ac:dyDescent="0.3">
      <c r="A5" s="226"/>
      <c r="B5" s="10" t="s">
        <v>52</v>
      </c>
      <c r="C5" s="156"/>
      <c r="D5" s="158"/>
      <c r="E5" s="157"/>
      <c r="F5" s="241"/>
      <c r="G5" s="204"/>
      <c r="H5" s="205"/>
      <c r="I5" s="206"/>
      <c r="J5" s="5">
        <v>1</v>
      </c>
      <c r="K5" s="347"/>
      <c r="L5" s="347"/>
      <c r="M5" s="347"/>
    </row>
    <row r="6" spans="1:13" ht="15" customHeight="1" x14ac:dyDescent="0.3">
      <c r="A6" s="226"/>
      <c r="B6" s="10" t="s">
        <v>51</v>
      </c>
      <c r="C6" s="156"/>
      <c r="D6" s="158"/>
      <c r="E6" s="157"/>
      <c r="F6" s="241"/>
      <c r="G6" s="204"/>
      <c r="H6" s="205"/>
      <c r="I6" s="206"/>
      <c r="K6" s="347"/>
      <c r="L6" s="347"/>
      <c r="M6" s="347"/>
    </row>
    <row r="7" spans="1:13" x14ac:dyDescent="0.3">
      <c r="A7" s="360"/>
      <c r="B7" s="10" t="s">
        <v>95</v>
      </c>
      <c r="C7" s="156"/>
      <c r="D7" s="158"/>
      <c r="E7" s="157"/>
      <c r="F7" s="242"/>
      <c r="G7" s="223"/>
      <c r="H7" s="224"/>
      <c r="I7" s="225"/>
      <c r="J7" s="5">
        <v>1</v>
      </c>
      <c r="K7" s="348"/>
      <c r="L7" s="348"/>
      <c r="M7" s="98"/>
    </row>
    <row r="8" spans="1:13" ht="72" customHeight="1" x14ac:dyDescent="0.3">
      <c r="A8" s="349" t="s">
        <v>78</v>
      </c>
      <c r="B8" s="35" t="s">
        <v>55</v>
      </c>
      <c r="C8" s="156"/>
      <c r="D8" s="157"/>
      <c r="E8" s="7" t="s">
        <v>2</v>
      </c>
      <c r="F8" s="16">
        <v>1</v>
      </c>
      <c r="G8" s="213"/>
      <c r="H8" s="214"/>
      <c r="I8" s="215"/>
      <c r="K8" s="273" t="s">
        <v>251</v>
      </c>
      <c r="L8" s="369"/>
      <c r="M8" s="273" t="s">
        <v>165</v>
      </c>
    </row>
    <row r="9" spans="1:13" x14ac:dyDescent="0.3">
      <c r="A9" s="350"/>
      <c r="B9" s="10" t="s">
        <v>144</v>
      </c>
      <c r="C9" s="156"/>
      <c r="D9" s="157"/>
      <c r="E9" s="7" t="s">
        <v>2</v>
      </c>
      <c r="F9" s="16">
        <f>IF(J7&lt;&gt;1,IF(C9&lt;&gt;0,IF(J7=2,C9+25,C9),0),0)</f>
        <v>0</v>
      </c>
      <c r="G9" s="213"/>
      <c r="H9" s="214"/>
      <c r="I9" s="215"/>
      <c r="K9" s="275"/>
      <c r="L9" s="370"/>
      <c r="M9" s="275"/>
    </row>
    <row r="10" spans="1:13" ht="24" x14ac:dyDescent="0.3">
      <c r="A10" s="350"/>
      <c r="B10" s="10" t="s">
        <v>166</v>
      </c>
      <c r="C10" s="156"/>
      <c r="D10" s="157"/>
      <c r="E10" s="7" t="s">
        <v>2</v>
      </c>
      <c r="F10" s="240">
        <v>1</v>
      </c>
      <c r="G10" s="213"/>
      <c r="H10" s="214"/>
      <c r="I10" s="215"/>
      <c r="K10" s="45" t="s">
        <v>167</v>
      </c>
      <c r="L10" s="346"/>
      <c r="M10" s="357"/>
    </row>
    <row r="11" spans="1:13" ht="36" x14ac:dyDescent="0.3">
      <c r="A11" s="350"/>
      <c r="B11" s="10" t="s">
        <v>73</v>
      </c>
      <c r="C11" s="156"/>
      <c r="D11" s="157"/>
      <c r="E11" s="7" t="s">
        <v>2</v>
      </c>
      <c r="F11" s="241"/>
      <c r="G11" s="363"/>
      <c r="H11" s="364"/>
      <c r="I11" s="365"/>
      <c r="K11" s="45" t="s">
        <v>168</v>
      </c>
      <c r="L11" s="355"/>
      <c r="M11" s="358"/>
    </row>
    <row r="12" spans="1:13" ht="24" x14ac:dyDescent="0.3">
      <c r="A12" s="350"/>
      <c r="B12" s="10" t="s">
        <v>74</v>
      </c>
      <c r="C12" s="156"/>
      <c r="D12" s="157"/>
      <c r="E12" s="7" t="s">
        <v>2</v>
      </c>
      <c r="F12" s="241"/>
      <c r="G12" s="363"/>
      <c r="H12" s="364"/>
      <c r="I12" s="365"/>
      <c r="K12" s="45" t="s">
        <v>169</v>
      </c>
      <c r="L12" s="355"/>
      <c r="M12" s="358"/>
    </row>
    <row r="13" spans="1:13" ht="24" x14ac:dyDescent="0.3">
      <c r="A13" s="350"/>
      <c r="B13" s="10" t="s">
        <v>265</v>
      </c>
      <c r="C13" s="156"/>
      <c r="D13" s="157"/>
      <c r="E13" s="7" t="s">
        <v>2</v>
      </c>
      <c r="F13" s="241"/>
      <c r="G13" s="363"/>
      <c r="H13" s="364"/>
      <c r="I13" s="365"/>
      <c r="K13" s="45" t="s">
        <v>170</v>
      </c>
      <c r="L13" s="355"/>
      <c r="M13" s="358"/>
    </row>
    <row r="14" spans="1:13" ht="24" x14ac:dyDescent="0.3">
      <c r="A14" s="350"/>
      <c r="B14" s="10" t="s">
        <v>75</v>
      </c>
      <c r="C14" s="156"/>
      <c r="D14" s="157"/>
      <c r="E14" s="7" t="s">
        <v>2</v>
      </c>
      <c r="F14" s="241"/>
      <c r="G14" s="363"/>
      <c r="H14" s="364"/>
      <c r="I14" s="365"/>
      <c r="K14" s="45" t="s">
        <v>171</v>
      </c>
      <c r="L14" s="355"/>
      <c r="M14" s="358"/>
    </row>
    <row r="15" spans="1:13" ht="24" x14ac:dyDescent="0.3">
      <c r="A15" s="350"/>
      <c r="B15" s="10" t="s">
        <v>76</v>
      </c>
      <c r="C15" s="156"/>
      <c r="D15" s="157"/>
      <c r="E15" s="7" t="s">
        <v>2</v>
      </c>
      <c r="F15" s="241"/>
      <c r="G15" s="363"/>
      <c r="H15" s="364"/>
      <c r="I15" s="365"/>
      <c r="K15" s="45" t="s">
        <v>172</v>
      </c>
      <c r="L15" s="355"/>
      <c r="M15" s="358"/>
    </row>
    <row r="16" spans="1:13" x14ac:dyDescent="0.3">
      <c r="A16" s="351"/>
      <c r="B16" s="10" t="s">
        <v>77</v>
      </c>
      <c r="C16" s="156"/>
      <c r="D16" s="157"/>
      <c r="E16" s="7" t="s">
        <v>2</v>
      </c>
      <c r="F16" s="242"/>
      <c r="G16" s="366"/>
      <c r="H16" s="367"/>
      <c r="I16" s="368"/>
      <c r="K16" s="45" t="s">
        <v>173</v>
      </c>
      <c r="L16" s="356"/>
      <c r="M16" s="359"/>
    </row>
    <row r="17" spans="1:13" ht="72" x14ac:dyDescent="0.3">
      <c r="A17" s="352" t="s">
        <v>53</v>
      </c>
      <c r="B17" s="10" t="s">
        <v>71</v>
      </c>
      <c r="C17" s="156"/>
      <c r="D17" s="158"/>
      <c r="E17" s="157"/>
      <c r="F17" s="16">
        <f>J17</f>
        <v>0</v>
      </c>
      <c r="G17" s="213"/>
      <c r="H17" s="214"/>
      <c r="I17" s="215"/>
      <c r="J17" s="5">
        <f>IF(C17&lt;&gt;"", IF(C17&gt;0,2,1),0)</f>
        <v>0</v>
      </c>
      <c r="K17" s="45" t="s">
        <v>174</v>
      </c>
      <c r="L17" s="346"/>
      <c r="M17" s="45" t="s">
        <v>175</v>
      </c>
    </row>
    <row r="18" spans="1:13" ht="48.6" customHeight="1" x14ac:dyDescent="0.3">
      <c r="A18" s="353"/>
      <c r="B18" s="10" t="s">
        <v>157</v>
      </c>
      <c r="C18" s="156"/>
      <c r="D18" s="158"/>
      <c r="E18" s="157"/>
      <c r="F18" s="16">
        <f>J18</f>
        <v>1</v>
      </c>
      <c r="G18" s="223"/>
      <c r="H18" s="224"/>
      <c r="I18" s="225"/>
      <c r="J18" s="5">
        <v>1</v>
      </c>
      <c r="K18" s="45" t="s">
        <v>176</v>
      </c>
      <c r="L18" s="356"/>
      <c r="M18" s="45" t="s">
        <v>177</v>
      </c>
    </row>
    <row r="19" spans="1:13" ht="48.6" customHeight="1" x14ac:dyDescent="0.3">
      <c r="A19" s="354" t="s">
        <v>12</v>
      </c>
      <c r="B19" s="183" t="s">
        <v>81</v>
      </c>
      <c r="C19" s="20" t="s">
        <v>55</v>
      </c>
      <c r="D19" s="7"/>
      <c r="E19" s="7" t="s">
        <v>143</v>
      </c>
      <c r="F19" s="371">
        <f>J20</f>
        <v>0</v>
      </c>
      <c r="G19" s="213"/>
      <c r="H19" s="214"/>
      <c r="I19" s="215"/>
      <c r="K19" s="273" t="s">
        <v>178</v>
      </c>
      <c r="L19" s="372" t="s">
        <v>179</v>
      </c>
      <c r="M19" s="346"/>
    </row>
    <row r="20" spans="1:13" ht="52.2" customHeight="1" x14ac:dyDescent="0.3">
      <c r="A20" s="354"/>
      <c r="B20" s="187"/>
      <c r="C20" s="7" t="s">
        <v>57</v>
      </c>
      <c r="D20" s="7"/>
      <c r="E20" s="36">
        <f>D20/(D19+D20+0.00001)*100</f>
        <v>0</v>
      </c>
      <c r="F20" s="241"/>
      <c r="G20" s="366"/>
      <c r="H20" s="367"/>
      <c r="I20" s="368"/>
      <c r="J20" s="37">
        <f>IF(J7&lt;&gt;1,IF(E20&lt;&gt;0,IF(J7=2,E20+25,E20),0),0)</f>
        <v>0</v>
      </c>
      <c r="K20" s="275"/>
      <c r="L20" s="373"/>
      <c r="M20" s="356"/>
    </row>
    <row r="21" spans="1:13" ht="31.95" customHeight="1" x14ac:dyDescent="0.3">
      <c r="A21" s="354"/>
      <c r="B21" s="183" t="s">
        <v>82</v>
      </c>
      <c r="C21" s="7" t="s">
        <v>55</v>
      </c>
      <c r="D21" s="7"/>
      <c r="E21" s="7" t="s">
        <v>143</v>
      </c>
      <c r="F21" s="371">
        <f>J22</f>
        <v>0</v>
      </c>
      <c r="G21" s="213"/>
      <c r="H21" s="214"/>
      <c r="I21" s="215"/>
      <c r="K21" s="273" t="s">
        <v>178</v>
      </c>
      <c r="L21" s="273" t="s">
        <v>180</v>
      </c>
      <c r="M21" s="369"/>
    </row>
    <row r="22" spans="1:13" ht="43.95" customHeight="1" x14ac:dyDescent="0.3">
      <c r="A22" s="354"/>
      <c r="B22" s="187"/>
      <c r="C22" s="7" t="s">
        <v>57</v>
      </c>
      <c r="D22" s="7"/>
      <c r="E22" s="36">
        <f>D22/(D21+D22+0.00001)*100</f>
        <v>0</v>
      </c>
      <c r="F22" s="241"/>
      <c r="G22" s="213"/>
      <c r="H22" s="214"/>
      <c r="I22" s="215"/>
      <c r="J22" s="37">
        <f>IF(J7&lt;&gt;1,IF(E22&lt;&gt;0,IF(J7=2,E22+25,E22),0),0)</f>
        <v>0</v>
      </c>
      <c r="K22" s="275"/>
      <c r="L22" s="275"/>
      <c r="M22" s="370"/>
    </row>
    <row r="23" spans="1:13" x14ac:dyDescent="0.3">
      <c r="A23" s="83" t="s">
        <v>58</v>
      </c>
      <c r="B23" s="22" t="s">
        <v>56</v>
      </c>
      <c r="C23" s="7" t="s">
        <v>60</v>
      </c>
      <c r="D23" s="9" t="s">
        <v>61</v>
      </c>
      <c r="E23" s="23" t="s">
        <v>59</v>
      </c>
      <c r="F23" s="338">
        <f>IF(E24,((C24/E24)*100),0)</f>
        <v>0</v>
      </c>
      <c r="G23" s="213"/>
      <c r="H23" s="214"/>
      <c r="I23" s="215"/>
      <c r="K23" s="273" t="s">
        <v>408</v>
      </c>
      <c r="L23" s="374" t="s">
        <v>162</v>
      </c>
      <c r="M23" s="357"/>
    </row>
    <row r="24" spans="1:13" x14ac:dyDescent="0.3">
      <c r="A24" s="83"/>
      <c r="B24" s="23" t="s">
        <v>348</v>
      </c>
      <c r="C24" s="7"/>
      <c r="D24" s="7"/>
      <c r="E24" s="7"/>
      <c r="F24" s="338"/>
      <c r="G24" s="204"/>
      <c r="H24" s="205"/>
      <c r="I24" s="206"/>
      <c r="K24" s="274"/>
      <c r="L24" s="375"/>
      <c r="M24" s="358"/>
    </row>
    <row r="25" spans="1:13" x14ac:dyDescent="0.3">
      <c r="A25" s="83"/>
      <c r="B25" s="11" t="s">
        <v>79</v>
      </c>
      <c r="C25" s="7"/>
      <c r="D25" s="9"/>
      <c r="E25" s="99"/>
      <c r="F25" s="16">
        <f>IF(E25,((C25/E25)*100),0)</f>
        <v>0</v>
      </c>
      <c r="G25" s="204"/>
      <c r="H25" s="205"/>
      <c r="I25" s="206"/>
      <c r="K25" s="274"/>
      <c r="L25" s="375"/>
      <c r="M25" s="358"/>
    </row>
    <row r="26" spans="1:13" x14ac:dyDescent="0.3">
      <c r="A26" s="83"/>
      <c r="B26" s="24" t="s">
        <v>62</v>
      </c>
      <c r="C26" s="7"/>
      <c r="D26" s="7"/>
      <c r="E26" s="7"/>
      <c r="F26" s="16">
        <f t="shared" ref="F26:F31" si="0">IF(E26,((C26/E26)*100),0)</f>
        <v>0</v>
      </c>
      <c r="G26" s="204"/>
      <c r="H26" s="205"/>
      <c r="I26" s="206"/>
      <c r="K26" s="274"/>
      <c r="L26" s="375"/>
      <c r="M26" s="358"/>
    </row>
    <row r="27" spans="1:13" x14ac:dyDescent="0.3">
      <c r="A27" s="83"/>
      <c r="B27" s="24" t="s">
        <v>63</v>
      </c>
      <c r="C27" s="7"/>
      <c r="D27" s="7"/>
      <c r="E27" s="7"/>
      <c r="F27" s="16">
        <f>IF(E27,IF(C27=E27,1,2),0)</f>
        <v>0</v>
      </c>
      <c r="G27" s="204"/>
      <c r="H27" s="205"/>
      <c r="I27" s="206"/>
      <c r="K27" s="274"/>
      <c r="L27" s="375"/>
      <c r="M27" s="358"/>
    </row>
    <row r="28" spans="1:13" x14ac:dyDescent="0.3">
      <c r="A28" s="83"/>
      <c r="B28" s="24" t="s">
        <v>64</v>
      </c>
      <c r="C28" s="7"/>
      <c r="D28" s="7"/>
      <c r="E28" s="7" t="s">
        <v>101</v>
      </c>
      <c r="F28" s="16">
        <v>1</v>
      </c>
      <c r="G28" s="204"/>
      <c r="H28" s="205"/>
      <c r="I28" s="206"/>
      <c r="K28" s="274"/>
      <c r="L28" s="375"/>
      <c r="M28" s="358"/>
    </row>
    <row r="29" spans="1:13" x14ac:dyDescent="0.3">
      <c r="A29" s="83"/>
      <c r="B29" s="24" t="s">
        <v>65</v>
      </c>
      <c r="C29" s="39"/>
      <c r="D29" s="7"/>
      <c r="E29" s="7" t="s">
        <v>101</v>
      </c>
      <c r="F29" s="16">
        <v>1</v>
      </c>
      <c r="G29" s="204"/>
      <c r="H29" s="205"/>
      <c r="I29" s="206"/>
      <c r="K29" s="274"/>
      <c r="L29" s="375"/>
      <c r="M29" s="358"/>
    </row>
    <row r="30" spans="1:13" x14ac:dyDescent="0.3">
      <c r="A30" s="83"/>
      <c r="B30" s="24" t="s">
        <v>80</v>
      </c>
      <c r="C30" s="7"/>
      <c r="D30" s="7"/>
      <c r="E30" s="7"/>
      <c r="F30" s="16">
        <f t="shared" si="0"/>
        <v>0</v>
      </c>
      <c r="G30" s="204"/>
      <c r="H30" s="205"/>
      <c r="I30" s="206"/>
      <c r="K30" s="274"/>
      <c r="L30" s="375"/>
      <c r="M30" s="358"/>
    </row>
    <row r="31" spans="1:13" x14ac:dyDescent="0.3">
      <c r="A31" s="82"/>
      <c r="B31" s="24" t="s">
        <v>152</v>
      </c>
      <c r="C31" s="39"/>
      <c r="D31" s="7"/>
      <c r="E31" s="7"/>
      <c r="F31" s="16">
        <f t="shared" si="0"/>
        <v>0</v>
      </c>
      <c r="G31" s="204"/>
      <c r="H31" s="205"/>
      <c r="I31" s="206"/>
      <c r="K31" s="275"/>
      <c r="L31" s="376"/>
      <c r="M31" s="359"/>
    </row>
    <row r="32" spans="1:13" ht="108" x14ac:dyDescent="0.3">
      <c r="A32" s="60" t="s">
        <v>72</v>
      </c>
      <c r="B32" s="155" t="s">
        <v>153</v>
      </c>
      <c r="C32" s="155"/>
      <c r="D32" s="232"/>
      <c r="E32" s="233"/>
      <c r="F32" s="16">
        <f>J32</f>
        <v>1</v>
      </c>
      <c r="G32" s="232"/>
      <c r="H32" s="176"/>
      <c r="I32" s="233"/>
      <c r="J32" s="5">
        <v>1</v>
      </c>
      <c r="K32" s="45" t="s">
        <v>250</v>
      </c>
      <c r="L32" s="48"/>
      <c r="M32" s="49" t="s">
        <v>407</v>
      </c>
    </row>
    <row r="33" spans="1:13" ht="48" x14ac:dyDescent="0.3">
      <c r="A33" s="25" t="s">
        <v>140</v>
      </c>
      <c r="B33" s="161" t="s">
        <v>141</v>
      </c>
      <c r="C33" s="305"/>
      <c r="D33" s="156"/>
      <c r="E33" s="157"/>
      <c r="F33" s="16">
        <f>J33</f>
        <v>1</v>
      </c>
      <c r="G33" s="156"/>
      <c r="H33" s="158"/>
      <c r="I33" s="157"/>
      <c r="J33" s="5">
        <v>1</v>
      </c>
      <c r="K33" s="45" t="s">
        <v>20</v>
      </c>
      <c r="L33" s="48"/>
      <c r="M33" s="49" t="s">
        <v>214</v>
      </c>
    </row>
    <row r="34" spans="1:13" x14ac:dyDescent="0.3">
      <c r="A34" s="10" t="s">
        <v>1</v>
      </c>
      <c r="B34" s="168"/>
      <c r="C34" s="169"/>
      <c r="D34" s="10" t="s">
        <v>10</v>
      </c>
      <c r="E34" s="168"/>
      <c r="F34" s="169"/>
      <c r="G34" s="10" t="s">
        <v>11</v>
      </c>
      <c r="H34" s="170">
        <f ca="1">NOW()</f>
        <v>45896.573561805555</v>
      </c>
      <c r="I34" s="169"/>
      <c r="K34" s="45"/>
      <c r="L34" s="44"/>
      <c r="M34" s="44"/>
    </row>
    <row r="36" spans="1:13" x14ac:dyDescent="0.3">
      <c r="J36" s="5">
        <v>1</v>
      </c>
    </row>
    <row r="37" spans="1:13" x14ac:dyDescent="0.3">
      <c r="J37" s="5">
        <v>1</v>
      </c>
    </row>
  </sheetData>
  <customSheetViews>
    <customSheetView guid="{CDDD0C3E-8928-4D2A-917C-71CC25CA6F28}" scale="112">
      <pane xSplit="1" ySplit="3" topLeftCell="B37" activePane="bottomRight" state="frozen"/>
      <selection pane="bottomRight" activeCell="N37" sqref="N37"/>
      <pageMargins left="0.5" right="0.5" top="0.75" bottom="0.75" header="0.3" footer="0.3"/>
      <pageSetup orientation="portrait" r:id="rId1"/>
    </customSheetView>
    <customSheetView guid="{95C85071-8182-49BD-8AA1-DA5AA1A77221}" scale="85">
      <pane xSplit="1" ySplit="3" topLeftCell="B4" activePane="bottomRight" state="frozen"/>
      <selection pane="bottomRight" activeCell="N42" sqref="N4:N42"/>
      <pageMargins left="0.5" right="0.5" top="0.75" bottom="0.75" header="0.3" footer="0.3"/>
      <pageSetup orientation="portrait" r:id="rId2"/>
    </customSheetView>
    <customSheetView guid="{48D2956F-E672-49EE-ACD4-5F86CC544F00}" scale="112">
      <pane xSplit="1" ySplit="3" topLeftCell="B7" activePane="bottomRight" state="frozen"/>
      <selection pane="bottomRight" activeCell="N12" sqref="N12"/>
      <pageMargins left="0.5" right="0.5" top="0.75" bottom="0.75" header="0.3" footer="0.3"/>
      <pageSetup orientation="portrait" r:id="rId3"/>
    </customSheetView>
  </customSheetViews>
  <mergeCells count="80">
    <mergeCell ref="B21:B22"/>
    <mergeCell ref="D33:E33"/>
    <mergeCell ref="B19:B20"/>
    <mergeCell ref="F21:F22"/>
    <mergeCell ref="F23:F24"/>
    <mergeCell ref="G33:I33"/>
    <mergeCell ref="B32:C32"/>
    <mergeCell ref="G32:I32"/>
    <mergeCell ref="G27:I27"/>
    <mergeCell ref="H34:I34"/>
    <mergeCell ref="B33:C33"/>
    <mergeCell ref="D32:E32"/>
    <mergeCell ref="B34:C34"/>
    <mergeCell ref="E34:F34"/>
    <mergeCell ref="M23:M31"/>
    <mergeCell ref="G28:I28"/>
    <mergeCell ref="G29:I29"/>
    <mergeCell ref="G30:I30"/>
    <mergeCell ref="G31:I31"/>
    <mergeCell ref="G23:I23"/>
    <mergeCell ref="G24:I24"/>
    <mergeCell ref="G25:I25"/>
    <mergeCell ref="G26:I26"/>
    <mergeCell ref="K23:K31"/>
    <mergeCell ref="L23:L31"/>
    <mergeCell ref="M21:M22"/>
    <mergeCell ref="G21:I21"/>
    <mergeCell ref="L19:L20"/>
    <mergeCell ref="K19:K20"/>
    <mergeCell ref="K21:K22"/>
    <mergeCell ref="L21:L22"/>
    <mergeCell ref="G22:I22"/>
    <mergeCell ref="G19:I20"/>
    <mergeCell ref="C3:E3"/>
    <mergeCell ref="K2:M2"/>
    <mergeCell ref="M19:M20"/>
    <mergeCell ref="G17:I17"/>
    <mergeCell ref="G18:I18"/>
    <mergeCell ref="G10:I16"/>
    <mergeCell ref="G2:I2"/>
    <mergeCell ref="K8:K9"/>
    <mergeCell ref="M8:M9"/>
    <mergeCell ref="L8:L9"/>
    <mergeCell ref="F19:F20"/>
    <mergeCell ref="C9:D9"/>
    <mergeCell ref="C10:D10"/>
    <mergeCell ref="C11:D11"/>
    <mergeCell ref="C12:D12"/>
    <mergeCell ref="C15:D15"/>
    <mergeCell ref="A19:A22"/>
    <mergeCell ref="K1:M1"/>
    <mergeCell ref="A1:I1"/>
    <mergeCell ref="L10:L16"/>
    <mergeCell ref="M10:M16"/>
    <mergeCell ref="L17:L18"/>
    <mergeCell ref="B2:D2"/>
    <mergeCell ref="A3:B3"/>
    <mergeCell ref="G3:I3"/>
    <mergeCell ref="L4:L7"/>
    <mergeCell ref="M4:M6"/>
    <mergeCell ref="A4:A7"/>
    <mergeCell ref="G8:I8"/>
    <mergeCell ref="C4:E4"/>
    <mergeCell ref="E2:F2"/>
    <mergeCell ref="C5:E5"/>
    <mergeCell ref="F4:F7"/>
    <mergeCell ref="G4:I7"/>
    <mergeCell ref="K4:K7"/>
    <mergeCell ref="A8:A16"/>
    <mergeCell ref="A17:A18"/>
    <mergeCell ref="C17:E17"/>
    <mergeCell ref="C18:E18"/>
    <mergeCell ref="F10:F16"/>
    <mergeCell ref="C8:D8"/>
    <mergeCell ref="C6:E6"/>
    <mergeCell ref="C7:E7"/>
    <mergeCell ref="C16:D16"/>
    <mergeCell ref="C13:D13"/>
    <mergeCell ref="C14:D14"/>
    <mergeCell ref="G9:I9"/>
  </mergeCells>
  <phoneticPr fontId="9" type="noConversion"/>
  <pageMargins left="0.5" right="0.5" top="0.75" bottom="0.75" header="0.3" footer="0.3"/>
  <pageSetup orientation="portrait" r:id="rId4"/>
  <ignoredErrors>
    <ignoredError sqref="F20 F22 F30:F31 H34 J17 F24:F26"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15395" r:id="rId7" name="Drop Down 35">
              <controlPr defaultSize="0" autoLine="0" autoPict="0">
                <anchor moveWithCells="1">
                  <from>
                    <xdr:col>4</xdr:col>
                    <xdr:colOff>152400</xdr:colOff>
                    <xdr:row>32</xdr:row>
                    <xdr:rowOff>38100</xdr:rowOff>
                  </from>
                  <to>
                    <xdr:col>4</xdr:col>
                    <xdr:colOff>518160</xdr:colOff>
                    <xdr:row>32</xdr:row>
                    <xdr:rowOff>175260</xdr:rowOff>
                  </to>
                </anchor>
              </controlPr>
            </control>
          </mc:Choice>
        </mc:AlternateContent>
        <mc:AlternateContent xmlns:mc="http://schemas.openxmlformats.org/markup-compatibility/2006">
          <mc:Choice Requires="x14">
            <control shapeId="15396" r:id="rId8" name="Drop Down 36">
              <controlPr defaultSize="0" autoLine="0" autoPict="0">
                <anchor moveWithCells="1">
                  <from>
                    <xdr:col>4</xdr:col>
                    <xdr:colOff>137160</xdr:colOff>
                    <xdr:row>17</xdr:row>
                    <xdr:rowOff>22860</xdr:rowOff>
                  </from>
                  <to>
                    <xdr:col>4</xdr:col>
                    <xdr:colOff>495300</xdr:colOff>
                    <xdr:row>17</xdr:row>
                    <xdr:rowOff>160020</xdr:rowOff>
                  </to>
                </anchor>
              </controlPr>
            </control>
          </mc:Choice>
        </mc:AlternateContent>
        <mc:AlternateContent xmlns:mc="http://schemas.openxmlformats.org/markup-compatibility/2006">
          <mc:Choice Requires="x14">
            <control shapeId="15397" r:id="rId9" name="Drop Down 37">
              <controlPr defaultSize="0" autoLine="0" autoPict="0">
                <anchor moveWithCells="1">
                  <from>
                    <xdr:col>4</xdr:col>
                    <xdr:colOff>137160</xdr:colOff>
                    <xdr:row>6</xdr:row>
                    <xdr:rowOff>22860</xdr:rowOff>
                  </from>
                  <to>
                    <xdr:col>4</xdr:col>
                    <xdr:colOff>495300</xdr:colOff>
                    <xdr:row>6</xdr:row>
                    <xdr:rowOff>160020</xdr:rowOff>
                  </to>
                </anchor>
              </controlPr>
            </control>
          </mc:Choice>
        </mc:AlternateContent>
        <mc:AlternateContent xmlns:mc="http://schemas.openxmlformats.org/markup-compatibility/2006">
          <mc:Choice Requires="x14">
            <control shapeId="15405" r:id="rId10" name="Drop Down 45">
              <controlPr defaultSize="0" autoLine="0" autoPict="0">
                <anchor moveWithCells="1">
                  <from>
                    <xdr:col>4</xdr:col>
                    <xdr:colOff>160020</xdr:colOff>
                    <xdr:row>31</xdr:row>
                    <xdr:rowOff>83820</xdr:rowOff>
                  </from>
                  <to>
                    <xdr:col>4</xdr:col>
                    <xdr:colOff>525780</xdr:colOff>
                    <xdr:row>31</xdr:row>
                    <xdr:rowOff>220980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iconSet" priority="139" id="{5C5AB9C2-B714-4781-B452-50DF3FC5FF86}">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F4</xm:sqref>
        </x14:conditionalFormatting>
        <x14:conditionalFormatting xmlns:xm="http://schemas.microsoft.com/office/excel/2006/main">
          <x14:cfRule type="iconSet" priority="20" id="{B914FF99-5250-4AA6-8347-B47113BADC8A}">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F8</xm:sqref>
        </x14:conditionalFormatting>
        <x14:conditionalFormatting xmlns:xm="http://schemas.microsoft.com/office/excel/2006/main">
          <x14:cfRule type="iconSet" priority="22" id="{A0AC44EF-C1B4-456E-A031-1887048DB422}">
            <x14:iconSet iconSet="3Symbols2" showValue="0" custom="1">
              <x14:cfvo type="percent">
                <xm:f>0</xm:f>
              </x14:cfvo>
              <x14:cfvo type="num" gte="0">
                <xm:f>0</xm:f>
              </x14:cfvo>
              <x14:cfvo type="num" gte="0">
                <xm:f>75</xm:f>
              </x14:cfvo>
              <x14:cfIcon iconSet="4RedToBlack" iconId="1"/>
              <x14:cfIcon iconSet="3Symbols2" iconId="2"/>
              <x14:cfIcon iconSet="3Symbols2" iconId="0"/>
            </x14:iconSet>
          </x14:cfRule>
          <xm:sqref>F9</xm:sqref>
        </x14:conditionalFormatting>
        <x14:conditionalFormatting xmlns:xm="http://schemas.microsoft.com/office/excel/2006/main">
          <x14:cfRule type="iconSet" priority="19" id="{E4369EE1-62CA-4923-A945-328472CA3B57}">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F10</xm:sqref>
        </x14:conditionalFormatting>
        <x14:conditionalFormatting xmlns:xm="http://schemas.microsoft.com/office/excel/2006/main">
          <x14:cfRule type="iconSet" priority="41" id="{2EAD0F84-630E-4AC4-B0E0-1BEB33310673}">
            <x14:iconSet iconSet="3Symbols2" showValue="0" custom="1">
              <x14:cfvo type="percent">
                <xm:f>0</xm:f>
              </x14:cfvo>
              <x14:cfvo type="num" gte="0">
                <xm:f>0</xm:f>
              </x14:cfvo>
              <x14:cfvo type="num" gte="0">
                <xm:f>1</xm:f>
              </x14:cfvo>
              <x14:cfIcon iconSet="4RedToBlack" iconId="1"/>
              <x14:cfIcon iconSet="3Symbols2" iconId="2"/>
              <x14:cfIcon iconSet="3Symbols2" iconId="0"/>
            </x14:iconSet>
          </x14:cfRule>
          <xm:sqref>F17</xm:sqref>
        </x14:conditionalFormatting>
        <x14:conditionalFormatting xmlns:xm="http://schemas.microsoft.com/office/excel/2006/main">
          <x14:cfRule type="iconSet" priority="40" id="{052F445F-1B56-4157-A913-273FDC3445F5}">
            <x14:iconSet iconSet="3Symbols2" showValue="0" custom="1">
              <x14:cfvo type="percent">
                <xm:f>0</xm:f>
              </x14:cfvo>
              <x14:cfvo type="num">
                <xm:f>2</xm:f>
              </x14:cfvo>
              <x14:cfvo type="num">
                <xm:f>3</xm:f>
              </x14:cfvo>
              <x14:cfIcon iconSet="4RedToBlack" iconId="1"/>
              <x14:cfIcon iconSet="3Symbols2" iconId="0"/>
              <x14:cfIcon iconSet="3Symbols2" iconId="2"/>
            </x14:iconSet>
          </x14:cfRule>
          <xm:sqref>F18</xm:sqref>
        </x14:conditionalFormatting>
        <x14:conditionalFormatting xmlns:xm="http://schemas.microsoft.com/office/excel/2006/main">
          <x14:cfRule type="iconSet" priority="38" id="{6294EAA9-1B43-4BE7-937F-F397F2D9AAEA}">
            <x14:iconSet iconSet="3Symbols2" showValue="0" custom="1">
              <x14:cfvo type="percent">
                <xm:f>0</xm:f>
              </x14:cfvo>
              <x14:cfvo type="num">
                <xm:f>1E-4</xm:f>
              </x14:cfvo>
              <x14:cfvo type="num">
                <xm:f>75.000100000000003</xm:f>
              </x14:cfvo>
              <x14:cfIcon iconSet="4RedToBlack" iconId="1"/>
              <x14:cfIcon iconSet="3Symbols2" iconId="2"/>
              <x14:cfIcon iconSet="3Symbols2" iconId="1"/>
            </x14:iconSet>
          </x14:cfRule>
          <xm:sqref>F19</xm:sqref>
        </x14:conditionalFormatting>
        <x14:conditionalFormatting xmlns:xm="http://schemas.microsoft.com/office/excel/2006/main">
          <x14:cfRule type="iconSet" priority="36" id="{392F5604-6AA9-4627-A038-F2C2FE3BB3B5}">
            <x14:iconSet iconSet="3Symbols2" showValue="0" custom="1">
              <x14:cfvo type="percent">
                <xm:f>0</xm:f>
              </x14:cfvo>
              <x14:cfvo type="num">
                <xm:f>1E-4</xm:f>
              </x14:cfvo>
              <x14:cfvo type="num">
                <xm:f>75.000100000000003</xm:f>
              </x14:cfvo>
              <x14:cfIcon iconSet="4RedToBlack" iconId="1"/>
              <x14:cfIcon iconSet="3Symbols2" iconId="2"/>
              <x14:cfIcon iconSet="3Symbols2" iconId="1"/>
            </x14:iconSet>
          </x14:cfRule>
          <xm:sqref>F21</xm:sqref>
        </x14:conditionalFormatting>
        <x14:conditionalFormatting xmlns:xm="http://schemas.microsoft.com/office/excel/2006/main">
          <x14:cfRule type="iconSet" priority="35" id="{583D8208-1956-4D88-9AC2-695E3A0D4497}">
            <x14:iconSet iconSet="3Symbols2" showValue="0" custom="1">
              <x14:cfvo type="percent">
                <xm:f>0</xm:f>
              </x14:cfvo>
              <x14:cfvo type="num">
                <xm:f>1E-4</xm:f>
              </x14:cfvo>
              <x14:cfvo type="num">
                <xm:f>50.000100000000003</xm:f>
              </x14:cfvo>
              <x14:cfIcon iconSet="4RedToBlack" iconId="1"/>
              <x14:cfIcon iconSet="3Symbols2" iconId="2"/>
              <x14:cfIcon iconSet="3Symbols2" iconId="1"/>
            </x14:iconSet>
          </x14:cfRule>
          <xm:sqref>F23 F25 F30 F31</xm:sqref>
        </x14:conditionalFormatting>
        <x14:conditionalFormatting xmlns:xm="http://schemas.microsoft.com/office/excel/2006/main">
          <x14:cfRule type="iconSet" priority="34" id="{76A66F39-27C1-4E51-B4C2-B8B483FB02C4}">
            <x14:iconSet iconSet="3Symbols2" showValue="0" custom="1">
              <x14:cfvo type="percent">
                <xm:f>0</xm:f>
              </x14:cfvo>
              <x14:cfvo type="num">
                <xm:f>1E-4</xm:f>
              </x14:cfvo>
              <x14:cfvo type="num">
                <xm:f>100.0001</xm:f>
              </x14:cfvo>
              <x14:cfIcon iconSet="4RedToBlack" iconId="1"/>
              <x14:cfIcon iconSet="3Symbols2" iconId="2"/>
              <x14:cfIcon iconSet="3Symbols2" iconId="1"/>
            </x14:iconSet>
          </x14:cfRule>
          <xm:sqref>F26</xm:sqref>
        </x14:conditionalFormatting>
        <x14:conditionalFormatting xmlns:xm="http://schemas.microsoft.com/office/excel/2006/main">
          <x14:cfRule type="iconSet" priority="28" id="{BEA6035E-88E2-4233-BBAE-C30F738A0757}">
            <x14:iconSet iconSet="3Symbols2" showValue="0" custom="1">
              <x14:cfvo type="percent">
                <xm:f>0</xm:f>
              </x14:cfvo>
              <x14:cfvo type="num">
                <xm:f>1</xm:f>
              </x14:cfvo>
              <x14:cfvo type="num">
                <xm:f>2</xm:f>
              </x14:cfvo>
              <x14:cfIcon iconSet="4RedToBlack" iconId="1"/>
              <x14:cfIcon iconSet="3Symbols2" iconId="2"/>
              <x14:cfIcon iconSet="3Symbols2" iconId="1"/>
            </x14:iconSet>
          </x14:cfRule>
          <xm:sqref>F27</xm:sqref>
        </x14:conditionalFormatting>
        <x14:conditionalFormatting xmlns:xm="http://schemas.microsoft.com/office/excel/2006/main">
          <x14:cfRule type="iconSet" priority="17" id="{7BF21DDE-2239-42E1-BFEB-4FED0BE7CF8F}">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F28</xm:sqref>
        </x14:conditionalFormatting>
        <x14:conditionalFormatting xmlns:xm="http://schemas.microsoft.com/office/excel/2006/main">
          <x14:cfRule type="iconSet" priority="18" id="{AE5A3DB4-D0E7-41E2-9DA6-E4A1DFB339C8}">
            <x14:iconSet iconSet="3Symbols2" showValue="0" custom="1">
              <x14:cfvo type="percent">
                <xm:f>0</xm:f>
              </x14:cfvo>
              <x14:cfvo type="num">
                <xm:f>2</xm:f>
              </x14:cfvo>
              <x14:cfvo type="num">
                <xm:f>3</xm:f>
              </x14:cfvo>
              <x14:cfIcon iconSet="5Quarters" iconId="0"/>
              <x14:cfIcon iconSet="5Quarters" iconId="0"/>
              <x14:cfIcon iconSet="5Quarters" iconId="0"/>
            </x14:iconSet>
          </x14:cfRule>
          <xm:sqref>F29</xm:sqref>
        </x14:conditionalFormatting>
        <x14:conditionalFormatting xmlns:xm="http://schemas.microsoft.com/office/excel/2006/main">
          <x14:cfRule type="iconSet" priority="30" id="{10A52E94-5FFF-426C-AADC-55AD8ADF28AF}">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F32</xm:sqref>
        </x14:conditionalFormatting>
        <x14:conditionalFormatting xmlns:xm="http://schemas.microsoft.com/office/excel/2006/main">
          <x14:cfRule type="iconSet" priority="135" id="{2257CD41-B388-4683-A6D0-05AB1828F4A9}">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F33</xm:sqref>
        </x14:conditionalFormatting>
        <x14:conditionalFormatting xmlns:xm="http://schemas.microsoft.com/office/excel/2006/main">
          <x14:cfRule type="iconSet" priority="49" id="{A10B435B-F30B-4825-902B-3817FE7F57B3}">
            <x14:iconSet iconSet="3Symbols2" showValue="0" custom="1">
              <x14:cfvo type="percent">
                <xm:f>0</xm:f>
              </x14:cfvo>
              <x14:cfvo type="num">
                <xm:f>2</xm:f>
              </x14:cfvo>
              <x14:cfvo type="num">
                <xm:f>3</xm:f>
              </x14:cfvo>
              <x14:cfIcon iconSet="4RedToBlack" iconId="1"/>
              <x14:cfIcon iconSet="3Symbols2" iconId="2"/>
              <x14:cfIcon iconSet="3Symbols2" iconId="0"/>
            </x14:iconSet>
          </x14:cfRule>
          <xm:sqref>M10</xm:sqref>
        </x14:conditionalFormatting>
        <x14:conditionalFormatting xmlns:xm="http://schemas.microsoft.com/office/excel/2006/main">
          <x14:cfRule type="iconSet" priority="47" id="{38B57E88-C20B-4E58-A819-CCE98CA9DEF6}">
            <x14:iconSet iconSet="3Symbols2" showValue="0" custom="1">
              <x14:cfvo type="percent">
                <xm:f>0</xm:f>
              </x14:cfvo>
              <x14:cfvo type="num">
                <xm:f>1</xm:f>
              </x14:cfvo>
              <x14:cfvo type="num">
                <xm:f>50</xm:f>
              </x14:cfvo>
              <x14:cfIcon iconSet="4RedToBlack" iconId="1"/>
              <x14:cfIcon iconSet="3Symbols2" iconId="2"/>
              <x14:cfIcon iconSet="3Symbols2" iconId="0"/>
            </x14:iconSet>
          </x14:cfRule>
          <xm:sqref>M17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E42C662B6EFA442B8D324D391AC72D4" ma:contentTypeVersion="13" ma:contentTypeDescription="Create a new document." ma:contentTypeScope="" ma:versionID="267aeb28e50be70a3e6635e52c0f1b15">
  <xsd:schema xmlns:xsd="http://www.w3.org/2001/XMLSchema" xmlns:xs="http://www.w3.org/2001/XMLSchema" xmlns:p="http://schemas.microsoft.com/office/2006/metadata/properties" xmlns:ns2="47c87bbf-09cc-4240-9732-2de2d2a31a55" xmlns:ns3="abbdcb3d-099a-4938-9716-09002f94320e" targetNamespace="http://schemas.microsoft.com/office/2006/metadata/properties" ma:root="true" ma:fieldsID="46c2d32a3ad19b43fd28c3035c05446c" ns2:_="" ns3:_="">
    <xsd:import namespace="47c87bbf-09cc-4240-9732-2de2d2a31a55"/>
    <xsd:import namespace="abbdcb3d-099a-4938-9716-09002f94320e"/>
    <xsd:element name="properties">
      <xsd:complexType>
        <xsd:sequence>
          <xsd:element name="documentManagement">
            <xsd:complexType>
              <xsd:all>
                <xsd:element ref="ns2:_dlc_DocId" minOccurs="0"/>
                <xsd:element ref="ns2:_dlc_DocIdUrl" minOccurs="0"/>
                <xsd:element ref="ns2:_dlc_DocIdPersistId" minOccurs="0"/>
                <xsd:element ref="ns3:Pub_x0020_Number" minOccurs="0"/>
                <xsd:element ref="ns3:Web_x0020_Viewable_x0020_File"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c87bbf-09cc-4240-9732-2de2d2a31a5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3"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bbdcb3d-099a-4938-9716-09002f94320e" elementFormDefault="qualified">
    <xsd:import namespace="http://schemas.microsoft.com/office/2006/documentManagement/types"/>
    <xsd:import namespace="http://schemas.microsoft.com/office/infopath/2007/PartnerControls"/>
    <xsd:element name="Pub_x0020_Number" ma:index="11" nillable="true" ma:displayName="Pub Number" ma:description="unique identification of the content or publication" ma:indexed="true" ma:internalName="Pub_x0020_Number" ma:readOnly="false">
      <xsd:simpleType>
        <xsd:restriction base="dms:Text"/>
      </xsd:simpleType>
    </xsd:element>
    <xsd:element name="Web_x0020_Viewable_x0020_File" ma:index="12" nillable="true" ma:displayName="Web Viewable File" ma:default="FALSE" ma:internalName="Web_x0020_Viewable_x0020_File" ma:readOnly="fals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_x0020_Number xmlns="abbdcb3d-099a-4938-9716-09002f94320e">PROCES-RD101A-EN-P</Pub_x0020_Number>
    <Web_x0020_Viewable_x0020_File xmlns="abbdcb3d-099a-4938-9716-09002f94320e">true</Web_x0020_Viewable_x0020_File>
    <_dlc_DocId xmlns="47c87bbf-09cc-4240-9732-2de2d2a31a55">X5CRWDN33DVV-118087910-156302</_dlc_DocId>
    <_dlc_DocIdUrl xmlns="47c87bbf-09cc-4240-9732-2de2d2a31a55">
      <Url>https://rockwellautomation.sharepoint.com/teams/DocMan_Other_Publications/_layouts/15/DocIdRedir.aspx?ID=X5CRWDN33DVV-118087910-156302</Url>
      <Description>X5CRWDN33DVV-118087910-156302</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72A78C4-ECCA-416A-ADE7-4BF9E088A4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c87bbf-09cc-4240-9732-2de2d2a31a55"/>
    <ds:schemaRef ds:uri="abbdcb3d-099a-4938-9716-09002f9432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BF67E59-D559-4D8A-9140-ED3C314978C2}">
  <ds:schemaRefs>
    <ds:schemaRef ds:uri="http://schemas.microsoft.com/sharepoint/v3/contenttype/forms"/>
  </ds:schemaRefs>
</ds:datastoreItem>
</file>

<file path=customXml/itemProps3.xml><?xml version="1.0" encoding="utf-8"?>
<ds:datastoreItem xmlns:ds="http://schemas.openxmlformats.org/officeDocument/2006/customXml" ds:itemID="{C4D40989-A0F6-4DFC-B19F-CB28F5109D0E}">
  <ds:schemaRefs>
    <ds:schemaRef ds:uri="http://schemas.microsoft.com/office/2006/documentManagement/types"/>
    <ds:schemaRef ds:uri="http://www.w3.org/XML/1998/namespace"/>
    <ds:schemaRef ds:uri="http://purl.org/dc/dcmitype/"/>
    <ds:schemaRef ds:uri="47c87bbf-09cc-4240-9732-2de2d2a31a55"/>
    <ds:schemaRef ds:uri="http://schemas.microsoft.com/office/2006/metadata/properties"/>
    <ds:schemaRef ds:uri="http://purl.org/dc/terms/"/>
    <ds:schemaRef ds:uri="http://purl.org/dc/elements/1.1/"/>
    <ds:schemaRef ds:uri="http://schemas.microsoft.com/office/infopath/2007/PartnerControls"/>
    <ds:schemaRef ds:uri="http://schemas.openxmlformats.org/package/2006/metadata/core-properties"/>
    <ds:schemaRef ds:uri="abbdcb3d-099a-4938-9716-09002f94320e"/>
  </ds:schemaRefs>
</ds:datastoreItem>
</file>

<file path=customXml/itemProps4.xml><?xml version="1.0" encoding="utf-8"?>
<ds:datastoreItem xmlns:ds="http://schemas.openxmlformats.org/officeDocument/2006/customXml" ds:itemID="{4A2311A3-92D1-4388-A74E-C1342C16088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Introduction</vt:lpstr>
      <vt:lpstr>Instructions</vt:lpstr>
      <vt:lpstr>Design Recommendations</vt:lpstr>
      <vt:lpstr>System Infrastructure</vt:lpstr>
      <vt:lpstr>&lt;Server or WS name&gt;</vt:lpstr>
      <vt:lpstr>System Architecture</vt:lpstr>
      <vt:lpstr>&lt;PASS&gt;</vt:lpstr>
      <vt:lpstr>&lt;Controller&gt; 5x80</vt:lpstr>
      <vt:lpstr>&lt;Controller&gt; 5x70</vt:lpstr>
      <vt:lpstr>Summary of Changes</vt:lpstr>
      <vt:lpstr>FormData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PROCES-RD101A-EN-P.xlsx</dc:title>
  <dc:creator>Rockwell Automation</dc:creator>
  <cp:lastModifiedBy>Rockwell Automation</cp:lastModifiedBy>
  <cp:lastPrinted>2018-06-19T15:19:27Z</cp:lastPrinted>
  <dcterms:created xsi:type="dcterms:W3CDTF">2016-01-21T21:01:45Z</dcterms:created>
  <dcterms:modified xsi:type="dcterms:W3CDTF">2025-08-27T17:46:22Z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0x010100FE42C662B6EFA442B8D324D391AC72D4</vt:lpwstr>
  </property>
  <property fmtid="{D5CDD505-2E9C-101B-9397-08002B2CF9AE}" pid="3" name="MSIP_Label_e14c1950-b3a8-4278-88f1-6df69d73b9d5_Enabled">
    <vt:lpwstr>true</vt:lpwstr>
  </property>
  <property fmtid="{D5CDD505-2E9C-101B-9397-08002B2CF9AE}" pid="4" name="MSIP_Label_e14c1950-b3a8-4278-88f1-6df69d73b9d5_SetDate">
    <vt:lpwstr>2024-04-10T19:27:10Z</vt:lpwstr>
  </property>
  <property fmtid="{D5CDD505-2E9C-101B-9397-08002B2CF9AE}" pid="5" name="MSIP_Label_e14c1950-b3a8-4278-88f1-6df69d73b9d5_Method">
    <vt:lpwstr>Standard</vt:lpwstr>
  </property>
  <property fmtid="{D5CDD505-2E9C-101B-9397-08002B2CF9AE}" pid="6" name="MSIP_Label_e14c1950-b3a8-4278-88f1-6df69d73b9d5_Name">
    <vt:lpwstr>e14c1950-b3a8-4278-88f1-6df69d73b9d5</vt:lpwstr>
  </property>
  <property fmtid="{D5CDD505-2E9C-101B-9397-08002B2CF9AE}" pid="7" name="MSIP_Label_e14c1950-b3a8-4278-88f1-6df69d73b9d5_SiteId">
    <vt:lpwstr>855b093e-7340-45c7-9f0c-96150415893e</vt:lpwstr>
  </property>
  <property fmtid="{D5CDD505-2E9C-101B-9397-08002B2CF9AE}" pid="8" name="MSIP_Label_e14c1950-b3a8-4278-88f1-6df69d73b9d5_ActionId">
    <vt:lpwstr>5a8daaef-7ea0-4076-9ebb-cc8e206a8002</vt:lpwstr>
  </property>
  <property fmtid="{D5CDD505-2E9C-101B-9397-08002B2CF9AE}" pid="9" name="MSIP_Label_e14c1950-b3a8-4278-88f1-6df69d73b9d5_ContentBits">
    <vt:lpwstr>0</vt:lpwstr>
  </property>
  <property fmtid="{D5CDD505-2E9C-101B-9397-08002B2CF9AE}" pid="10" name="TaxCatchAll">
    <vt:lpwstr>1;#Public|dcecd10e-7251-4f60-a8ff-7e213ab89935</vt:lpwstr>
  </property>
  <property fmtid="{D5CDD505-2E9C-101B-9397-08002B2CF9AE}" pid="11" name="g74916a877b0498d96356c82c809a072">
    <vt:lpwstr>Public|dcecd10e-7251-4f60-a8ff-7e213ab89935</vt:lpwstr>
  </property>
  <property fmtid="{D5CDD505-2E9C-101B-9397-08002B2CF9AE}" pid="12" name="_dlc_DocIdItemGuid">
    <vt:lpwstr>20946a7a-1c07-46fe-8375-25a1d35a1b5a</vt:lpwstr>
  </property>
  <property fmtid="{D5CDD505-2E9C-101B-9397-08002B2CF9AE}" pid="13" name="MediaServiceImageTags">
    <vt:lpwstr/>
  </property>
  <property fmtid="{D5CDD505-2E9C-101B-9397-08002B2CF9AE}" pid="14" name="lcf76f155ced4ddcb4097134ff3c332f">
    <vt:lpwstr/>
  </property>
  <property fmtid="{D5CDD505-2E9C-101B-9397-08002B2CF9AE}" pid="15" name="RA Document Classification">
    <vt:lpwstr>1;#Public|dcecd10e-7251-4f60-a8ff-7e213ab89935</vt:lpwstr>
  </property>
  <property fmtid="{D5CDD505-2E9C-101B-9397-08002B2CF9AE}" pid="16" name="Extension">
    <vt:lpwstr>xlsx</vt:lpwstr>
  </property>
</Properties>
</file>